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35" windowHeight="11760"/>
  </bookViews>
  <sheets>
    <sheet name="ведомственные 2014" sheetId="1" r:id="rId1"/>
  </sheets>
  <calcPr calcId="124519"/>
</workbook>
</file>

<file path=xl/calcChain.xml><?xml version="1.0" encoding="utf-8"?>
<calcChain xmlns="http://schemas.openxmlformats.org/spreadsheetml/2006/main">
  <c r="I73" i="1"/>
  <c r="J73"/>
  <c r="K73"/>
  <c r="I65"/>
  <c r="J65"/>
  <c r="K65"/>
  <c r="K57"/>
  <c r="K58"/>
  <c r="K59"/>
  <c r="K56"/>
  <c r="I202"/>
  <c r="J202"/>
  <c r="K202"/>
  <c r="I200"/>
  <c r="J200"/>
  <c r="K200"/>
  <c r="I198"/>
  <c r="J198"/>
  <c r="K198"/>
  <c r="I196"/>
  <c r="J196"/>
  <c r="J195" s="1"/>
  <c r="J194" s="1"/>
  <c r="K196"/>
  <c r="I192"/>
  <c r="J192"/>
  <c r="K192"/>
  <c r="I190"/>
  <c r="J190"/>
  <c r="K190"/>
  <c r="I182"/>
  <c r="I181" s="1"/>
  <c r="I180" s="1"/>
  <c r="J182"/>
  <c r="J181" s="1"/>
  <c r="J180" s="1"/>
  <c r="K182"/>
  <c r="K181" s="1"/>
  <c r="K180" s="1"/>
  <c r="J177"/>
  <c r="J176" s="1"/>
  <c r="I178"/>
  <c r="I177" s="1"/>
  <c r="I176" s="1"/>
  <c r="J178"/>
  <c r="K178"/>
  <c r="K177" s="1"/>
  <c r="K176" s="1"/>
  <c r="I174"/>
  <c r="J174"/>
  <c r="K174"/>
  <c r="I172"/>
  <c r="J172"/>
  <c r="K172"/>
  <c r="I170"/>
  <c r="J170"/>
  <c r="K170"/>
  <c r="I168"/>
  <c r="J168"/>
  <c r="K168"/>
  <c r="I164"/>
  <c r="J164"/>
  <c r="K164"/>
  <c r="I159"/>
  <c r="J159"/>
  <c r="K159"/>
  <c r="I153"/>
  <c r="J153"/>
  <c r="K153"/>
  <c r="I150"/>
  <c r="J150"/>
  <c r="K150"/>
  <c r="I147"/>
  <c r="I146" s="1"/>
  <c r="I145" s="1"/>
  <c r="J147"/>
  <c r="J146" s="1"/>
  <c r="J145" s="1"/>
  <c r="K147"/>
  <c r="K146" s="1"/>
  <c r="K145" s="1"/>
  <c r="I143"/>
  <c r="J143"/>
  <c r="K143"/>
  <c r="I141"/>
  <c r="J141"/>
  <c r="J140" s="1"/>
  <c r="J139" s="1"/>
  <c r="K141"/>
  <c r="I137"/>
  <c r="J137"/>
  <c r="K137"/>
  <c r="I135"/>
  <c r="J135"/>
  <c r="K135"/>
  <c r="I133"/>
  <c r="J133"/>
  <c r="K133"/>
  <c r="K130" s="1"/>
  <c r="I131"/>
  <c r="I130" s="1"/>
  <c r="J131"/>
  <c r="J130" s="1"/>
  <c r="K131"/>
  <c r="I125"/>
  <c r="J125"/>
  <c r="K125"/>
  <c r="I123"/>
  <c r="J123"/>
  <c r="K123"/>
  <c r="I120"/>
  <c r="J120"/>
  <c r="K120"/>
  <c r="I117"/>
  <c r="J117"/>
  <c r="K117"/>
  <c r="I113"/>
  <c r="J113"/>
  <c r="K113"/>
  <c r="K112" s="1"/>
  <c r="I103"/>
  <c r="I102" s="1"/>
  <c r="J103"/>
  <c r="J102" s="1"/>
  <c r="K103"/>
  <c r="K102" s="1"/>
  <c r="I99"/>
  <c r="J99"/>
  <c r="K99"/>
  <c r="I97"/>
  <c r="I96" s="1"/>
  <c r="J97"/>
  <c r="K97"/>
  <c r="K96" s="1"/>
  <c r="I94"/>
  <c r="I93" s="1"/>
  <c r="J94"/>
  <c r="J93" s="1"/>
  <c r="K94"/>
  <c r="K93" s="1"/>
  <c r="K90"/>
  <c r="I91"/>
  <c r="I90" s="1"/>
  <c r="J91"/>
  <c r="J90" s="1"/>
  <c r="K91"/>
  <c r="I88"/>
  <c r="J88"/>
  <c r="K88"/>
  <c r="I86"/>
  <c r="I85" s="1"/>
  <c r="J86"/>
  <c r="J85" s="1"/>
  <c r="K86"/>
  <c r="K85" s="1"/>
  <c r="I83"/>
  <c r="J83"/>
  <c r="K83"/>
  <c r="I81"/>
  <c r="J81"/>
  <c r="K81"/>
  <c r="I79"/>
  <c r="J79"/>
  <c r="K79"/>
  <c r="I77"/>
  <c r="I76" s="1"/>
  <c r="J77"/>
  <c r="K77"/>
  <c r="K76" s="1"/>
  <c r="I71"/>
  <c r="I70" s="1"/>
  <c r="I69" s="1"/>
  <c r="I68" s="1"/>
  <c r="J71"/>
  <c r="J70" s="1"/>
  <c r="J69" s="1"/>
  <c r="J68" s="1"/>
  <c r="K71"/>
  <c r="K70" s="1"/>
  <c r="K69" s="1"/>
  <c r="K68" s="1"/>
  <c r="I64"/>
  <c r="J64"/>
  <c r="K64"/>
  <c r="I62"/>
  <c r="I61" s="1"/>
  <c r="J62"/>
  <c r="J61" s="1"/>
  <c r="K62"/>
  <c r="K61" s="1"/>
  <c r="I55"/>
  <c r="I54" s="1"/>
  <c r="I53" s="1"/>
  <c r="J55"/>
  <c r="J54" s="1"/>
  <c r="J53" s="1"/>
  <c r="I49"/>
  <c r="J49"/>
  <c r="K49"/>
  <c r="I47"/>
  <c r="J47"/>
  <c r="K47"/>
  <c r="I35"/>
  <c r="J35"/>
  <c r="K35"/>
  <c r="I28"/>
  <c r="J28"/>
  <c r="K28"/>
  <c r="I24"/>
  <c r="J24"/>
  <c r="K24"/>
  <c r="K23" s="1"/>
  <c r="I16"/>
  <c r="I15" s="1"/>
  <c r="J16"/>
  <c r="J15" s="1"/>
  <c r="K16"/>
  <c r="K15" s="1"/>
  <c r="I12"/>
  <c r="K12"/>
  <c r="I13"/>
  <c r="J13"/>
  <c r="J12" s="1"/>
  <c r="K13"/>
  <c r="J112" l="1"/>
  <c r="J101" s="1"/>
  <c r="J96"/>
  <c r="J75" s="1"/>
  <c r="J76"/>
  <c r="K55"/>
  <c r="K54" s="1"/>
  <c r="K53" s="1"/>
  <c r="J23"/>
  <c r="J11" s="1"/>
  <c r="K195"/>
  <c r="K194" s="1"/>
  <c r="I195"/>
  <c r="I194" s="1"/>
  <c r="K140"/>
  <c r="K139" s="1"/>
  <c r="I140"/>
  <c r="I139" s="1"/>
  <c r="I112"/>
  <c r="I101" s="1"/>
  <c r="K101"/>
  <c r="K75"/>
  <c r="I75"/>
  <c r="J60"/>
  <c r="K60"/>
  <c r="I60"/>
  <c r="I204" s="1"/>
  <c r="I23"/>
  <c r="I11" s="1"/>
  <c r="K11"/>
  <c r="H128"/>
  <c r="H125"/>
  <c r="H113"/>
  <c r="H88"/>
  <c r="H79"/>
  <c r="J204" l="1"/>
  <c r="K204"/>
  <c r="H182"/>
  <c r="H133"/>
  <c r="H131"/>
  <c r="H117"/>
  <c r="H73"/>
  <c r="H71"/>
  <c r="H70" l="1"/>
  <c r="H69" s="1"/>
  <c r="H68" s="1"/>
  <c r="H35"/>
  <c r="H202"/>
  <c r="H200"/>
  <c r="H198"/>
  <c r="H196"/>
  <c r="H192"/>
  <c r="H190"/>
  <c r="H188"/>
  <c r="H178"/>
  <c r="H177" s="1"/>
  <c r="H176" s="1"/>
  <c r="H174"/>
  <c r="H172"/>
  <c r="H170"/>
  <c r="H168"/>
  <c r="H164"/>
  <c r="H159"/>
  <c r="H153"/>
  <c r="H150"/>
  <c r="H147"/>
  <c r="H143"/>
  <c r="H141"/>
  <c r="H137"/>
  <c r="H135"/>
  <c r="H123"/>
  <c r="H120"/>
  <c r="H110"/>
  <c r="H108"/>
  <c r="H103"/>
  <c r="H99"/>
  <c r="H97"/>
  <c r="H94"/>
  <c r="H93" s="1"/>
  <c r="H91"/>
  <c r="H90" s="1"/>
  <c r="H86"/>
  <c r="H85" s="1"/>
  <c r="H83"/>
  <c r="H81"/>
  <c r="H77"/>
  <c r="H65"/>
  <c r="H64" s="1"/>
  <c r="H62"/>
  <c r="H61" s="1"/>
  <c r="H55"/>
  <c r="H54" s="1"/>
  <c r="H53" s="1"/>
  <c r="H51"/>
  <c r="H49"/>
  <c r="H47"/>
  <c r="H45"/>
  <c r="H43"/>
  <c r="H41"/>
  <c r="H30"/>
  <c r="H28"/>
  <c r="H24"/>
  <c r="H21"/>
  <c r="H16"/>
  <c r="H15" s="1"/>
  <c r="H13"/>
  <c r="H12" s="1"/>
  <c r="I63"/>
  <c r="I56"/>
  <c r="I57"/>
  <c r="I58"/>
  <c r="I59"/>
  <c r="H112" l="1"/>
  <c r="H76"/>
  <c r="H75" s="1"/>
  <c r="H96"/>
  <c r="H130"/>
  <c r="H181"/>
  <c r="H180" s="1"/>
  <c r="H60"/>
  <c r="H195"/>
  <c r="H194" s="1"/>
  <c r="H107"/>
  <c r="H102" s="1"/>
  <c r="H23"/>
  <c r="H11" s="1"/>
  <c r="H140"/>
  <c r="H139" s="1"/>
  <c r="H146"/>
  <c r="H145" s="1"/>
  <c r="H101" l="1"/>
  <c r="H204" s="1"/>
</calcChain>
</file>

<file path=xl/sharedStrings.xml><?xml version="1.0" encoding="utf-8"?>
<sst xmlns="http://schemas.openxmlformats.org/spreadsheetml/2006/main" count="516" uniqueCount="142">
  <si>
    <t>03</t>
  </si>
  <si>
    <t>14</t>
  </si>
  <si>
    <t>Иные межбюджетные трансферты</t>
  </si>
  <si>
    <t>Реализация мероприятий  муниципальной программы  "Развитие и содержание дорожно-транспортной системы на территории городского поселения Игрим на 2014-2018 годы"</t>
  </si>
  <si>
    <t>Прочие мероприятия органов муниципальной власти</t>
  </si>
  <si>
    <t>Прочие межбюджетные трансферты общего характера</t>
  </si>
  <si>
    <t>00</t>
  </si>
  <si>
    <t>МЕЖБЮДЖЕТНЫЕ ТРАНСФЕРТЫ ОБЩЕГО ХАРАКТЕРА БЮДЖЕТАМ СУБЪЕКТОВ РФ И МУНИЦИПАЛЬНЫХ ОБРАЗОВАНИЙ</t>
  </si>
  <si>
    <t>01</t>
  </si>
  <si>
    <t>11</t>
  </si>
  <si>
    <t xml:space="preserve">Расходы на обеспечение деятельности подведомственных учреждений </t>
  </si>
  <si>
    <t>ФИЗИЧЕСКАЯ КУЛЬТУРА И СПОРТ</t>
  </si>
  <si>
    <t>10</t>
  </si>
  <si>
    <t>Пенсионное обеспечение</t>
  </si>
  <si>
    <t>СОЦИАЛЬНАЯ ПОЛИТИКА</t>
  </si>
  <si>
    <t xml:space="preserve">Мероприятия по противодействию злоупотребления наркотикаими и их незаконному обороту          </t>
  </si>
  <si>
    <t>Расходы местного бюджета на софинансирование муниципальной программы</t>
  </si>
  <si>
    <t xml:space="preserve"> Реализация мероприятий профилактики экстремизма, гармонизации межэтнических отношений</t>
  </si>
  <si>
    <t>08</t>
  </si>
  <si>
    <t xml:space="preserve">Расходы на обеспечение деятельности подведомственных учреждений         </t>
  </si>
  <si>
    <t>Расходы местного бюджета на софинансирвоание муниципальной программы</t>
  </si>
  <si>
    <t>Культура</t>
  </si>
  <si>
    <t>КУЛЬТУРА И КИНЕМАТОГРАФИЯ</t>
  </si>
  <si>
    <t>05</t>
  </si>
  <si>
    <t>Реализация мероприятий муниципальной программы "Благоустройство и озеленение территории городского поселения Игрим на 2014-2018 годы"</t>
  </si>
  <si>
    <t>Благоустройство</t>
  </si>
  <si>
    <t>02</t>
  </si>
  <si>
    <t>Субсидии юридическим лицам (кроме некоммерческих организаций), индивидуальным предпринимателям, физическим лицам</t>
  </si>
  <si>
    <t>Реализация мероприятий муниципальной программы "Развитие жилищно-коммунального комплекса и повышение энергетической эффективности на территории городского поселения Игрим на 2014-2018 годы"</t>
  </si>
  <si>
    <t>Коммунальное хозяйство</t>
  </si>
  <si>
    <t>Жилищное хозяйство</t>
  </si>
  <si>
    <t>ЖИЛИЩНО-КОММУНАЛЬНОЕ ХОЗЯЙСТВО</t>
  </si>
  <si>
    <t>04</t>
  </si>
  <si>
    <t/>
  </si>
  <si>
    <t>Связь и информатика</t>
  </si>
  <si>
    <t>09</t>
  </si>
  <si>
    <t>Дорожное хозяйство (дорожные фонды)</t>
  </si>
  <si>
    <t>Транспорт</t>
  </si>
  <si>
    <t>Общеэкономические вопросы</t>
  </si>
  <si>
    <t>НАЦИОНАЛЬНАЯ ЭКОНОМИКА</t>
  </si>
  <si>
    <t>Реализация мероприятий муниципальной программы "Защита населения и территорий от чрезвычайных ситуаций, обемпечение пожарной бехопасности в городском поселении Игрим на 2014-2018 годы"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</si>
  <si>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</si>
  <si>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</si>
  <si>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</si>
  <si>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</si>
  <si>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</si>
  <si>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Резервные средства</t>
  </si>
  <si>
    <t>Реализация мероприятий программы "Обеспечение экологической безопасности "</t>
  </si>
  <si>
    <t>Другие общегосударственные вопросы</t>
  </si>
  <si>
    <t>870</t>
  </si>
  <si>
    <t>Резервные фонды</t>
  </si>
  <si>
    <t>2510204</t>
  </si>
  <si>
    <t>Расходы на обеспечение функций муниципальных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</si>
  <si>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</si>
  <si>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содержание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</si>
  <si>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</si>
  <si>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</si>
  <si>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Сумма</t>
  </si>
  <si>
    <t>ВР</t>
  </si>
  <si>
    <t>ЦСР</t>
  </si>
  <si>
    <t>ПР</t>
  </si>
  <si>
    <t>РЗ</t>
  </si>
  <si>
    <t>Наименование показателя</t>
  </si>
  <si>
    <t>городского поселения Игрим</t>
  </si>
  <si>
    <t xml:space="preserve">                 к решению Совета депутатов</t>
  </si>
  <si>
    <t>ППП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</si>
  <si>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</si>
  <si>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</si>
  <si>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</si>
  <si>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Уплата прочих налогов, сборов и иных платежей</t>
  </si>
  <si>
    <t>Расходы на обеспечение деятельности подведомственных учреждений</t>
  </si>
  <si>
    <t>Фонд оплаты труда казенных учреждений и взносы по обязательному социальному страхованию</t>
  </si>
  <si>
    <t>Закупка товаров, работ, услуг в сфере информационно-коммуникационных технологий</t>
  </si>
  <si>
    <t xml:space="preserve">Реализация мероприятий развития российского казачества  </t>
  </si>
  <si>
    <t>Субвенции на осуществление первичного воинского учета, на территории где отсутствуют военные комиссариаты</t>
  </si>
  <si>
    <t>5005118</t>
  </si>
  <si>
    <t xml:space="preserve">Субвенции на осуществление полномочий по государственной регистрации актов гражданского состояния </t>
  </si>
  <si>
    <t>Услуги в области информационных технологий</t>
  </si>
  <si>
    <t>ОБРАЗОВАНИЕ</t>
  </si>
  <si>
    <t>07</t>
  </si>
  <si>
    <t>Молодежная политика и оздоровление детей</t>
  </si>
  <si>
    <t>Пособия, компенсации и иные социальные выплаты гражданам, кроме публичных нормативных обязательств</t>
  </si>
  <si>
    <t xml:space="preserve">Физическая культура </t>
  </si>
  <si>
    <t>2312133</t>
  </si>
  <si>
    <t>1322103</t>
  </si>
  <si>
    <t>Расходы по переданным полномочиям поселениями</t>
  </si>
  <si>
    <t>1427080</t>
  </si>
  <si>
    <t>в т.ч. за счет субвенций</t>
  </si>
  <si>
    <t>Иные межбюджетные трансферты, передаваемые из бюджета муниципального района в бюджеты поселений за счет субсидий  из бюджета автономного округа</t>
  </si>
  <si>
    <t>0315641</t>
  </si>
  <si>
    <t>ИТОГО РАСХОДОВ</t>
  </si>
  <si>
    <t>тыс.рублей</t>
  </si>
  <si>
    <t>Администрация городского поселения Игрим</t>
  </si>
  <si>
    <t>0000000</t>
  </si>
  <si>
    <t>000</t>
  </si>
  <si>
    <t>2500000</t>
  </si>
  <si>
    <t>Оценка недвижимости, признание прав и регулирование отношений по муниципальной собственности</t>
  </si>
  <si>
    <t>2202031</t>
  </si>
  <si>
    <t>Прочие работы, услуги</t>
  </si>
  <si>
    <t>244</t>
  </si>
  <si>
    <t>Условно-утвержденные расходы</t>
  </si>
  <si>
    <t>Расходы на выплаты персоналу государственных (муниципальных) органов</t>
  </si>
  <si>
    <t>Иные выплаты населению</t>
  </si>
  <si>
    <t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 государственной программы "Содействие занятости населения в Ханты-Мансийском автономном округе–Югре на 2014– 2020 годы"</t>
  </si>
  <si>
    <t>Закупка товаров, работ, услуг в целях каптиального ремонта государственного (муниципального) имущества</t>
  </si>
  <si>
    <t>Расходы местного бюджета на софинансирование государственной программы</t>
  </si>
  <si>
    <t>Иные выплаты персоналу казенных учреждений , за исключением фонда оплаты труда</t>
  </si>
  <si>
    <t>Субсидии на реализацию программы "Развитие жилищно-коммунального комплекса и повышение энергетической эффективности на территории Ханты-+Мансийского автоновного округа - Югры на 2014-2020 годы"</t>
  </si>
  <si>
    <t xml:space="preserve"> Прочие мероприятия органов муниципальной власти</t>
  </si>
  <si>
    <t>2510240</t>
  </si>
  <si>
    <t>Реализация мероприятий программы "Профилактика незаконного оборота и потребления наркотических средств и психотропных веществ"</t>
  </si>
  <si>
    <t>Реализация мероприятий программы "Содействие трудоустройству граждан" государственной программы "Содействие занятости населения в Ханты-Мансийском автономном округе–Югре на 2014– 2020 годы"</t>
  </si>
  <si>
    <t>0712115</t>
  </si>
  <si>
    <t>Другие вопросы в области национальной экономики</t>
  </si>
  <si>
    <t>12</t>
  </si>
  <si>
    <t>Иные межбюджетные трансферты, передаваемые из бюджета муниципального района в бюджеты поселений за счет субсидий из бюджета автономного округа</t>
  </si>
  <si>
    <t>2805641</t>
  </si>
  <si>
    <t>Расходы местного бюджета на софинансирование  государственной программы</t>
  </si>
  <si>
    <t>2807060</t>
  </si>
  <si>
    <t>Подпрограмма "Содействие проведению капитального ремонта многоквартирных домов"</t>
  </si>
  <si>
    <t>1225641</t>
  </si>
  <si>
    <t>Безвозмездные перечисления организациям, за исключением государственных и муниципальных организаций</t>
  </si>
  <si>
    <t>1227060</t>
  </si>
  <si>
    <t>Закупка товаров, работ, услуг в целях капитального ремонта государственного(муницципального) имущества.</t>
  </si>
  <si>
    <t>Мероприятия по организации отдыха и оздоровления детей</t>
  </si>
  <si>
    <t>0312105</t>
  </si>
  <si>
    <t>Взаимные расчеты, выделенные из резервного фонда Правительства ХМАО-Югры на проведение мероприятий, посвященных юбилейной дате</t>
  </si>
  <si>
    <t>3105607</t>
  </si>
  <si>
    <t>0317061</t>
  </si>
  <si>
    <t>Другие вопросы в области национальной безопасности и правоохранительной деятельности</t>
  </si>
  <si>
    <t>Муниципальная программа "Обеспечение прав и законных интересов населения городского поселения Игрим в отдельных сферах жизнедеятельности" на 2014-2018 годы</t>
  </si>
  <si>
    <t>Подпрограмма "Профилактика правонарушений"</t>
  </si>
  <si>
    <t>Субсидии на реализацию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 - Югры в отдельных сферах жизнедеятельности в 2014-2020 гг"</t>
  </si>
  <si>
    <t>0715683</t>
  </si>
  <si>
    <t>1826707</t>
  </si>
  <si>
    <t xml:space="preserve">Финансирование дополнительных мероприятий в сфере занятости населения в рамках подпрограммы "Дополнительные мероприятия в области содействия занятостинаселения" </t>
  </si>
  <si>
    <t>Предоставление субсидий организациям на реализацию муниципальной программы  "Развитие транспортной системы Березовского района на 201-2020 гг"</t>
  </si>
  <si>
    <t>Приложение № 6</t>
  </si>
  <si>
    <t xml:space="preserve">                  от 00.00.2015г. №____</t>
  </si>
  <si>
    <t>Исполнение бюджета городского поселения Игрим по распределению бюджетных ассигнований по разделам, подразделам, целевым статьям (муниципальным программам городского поселения Игрими непрограммным направлениям деятельности), видам расходов классификации расходов бюджета городского поселения Игрим в ведомственной структуре расходов за 2014 год</t>
  </si>
  <si>
    <t>Исполнено</t>
  </si>
  <si>
    <t>в .т.ч. за счет субвенций</t>
  </si>
</sst>
</file>

<file path=xl/styles.xml><?xml version="1.0" encoding="utf-8"?>
<styleSheet xmlns="http://schemas.openxmlformats.org/spreadsheetml/2006/main">
  <numFmts count="7">
    <numFmt numFmtId="164" formatCode="#,##0.0;[Red]\-#,##0.0;0.0"/>
    <numFmt numFmtId="165" formatCode="000;;"/>
    <numFmt numFmtId="166" formatCode="0000000"/>
    <numFmt numFmtId="167" formatCode="0000"/>
    <numFmt numFmtId="168" formatCode="000"/>
    <numFmt numFmtId="169" formatCode="00;;"/>
    <numFmt numFmtId="170" formatCode="#,##0.0_ ;[Red]\-#,##0.0\ 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9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4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Border="1" applyAlignment="1" applyProtection="1">
      <alignment vertical="center"/>
      <protection hidden="1"/>
    </xf>
    <xf numFmtId="0" fontId="4" fillId="0" borderId="0" xfId="1" applyNumberFormat="1" applyFont="1" applyFill="1" applyBorder="1" applyAlignment="1" applyProtection="1">
      <protection hidden="1"/>
    </xf>
    <xf numFmtId="0" fontId="5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Border="1" applyAlignment="1" applyProtection="1">
      <protection hidden="1"/>
    </xf>
    <xf numFmtId="0" fontId="5" fillId="0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0" applyFont="1" applyFill="1" applyAlignment="1">
      <alignment horizontal="right"/>
    </xf>
    <xf numFmtId="0" fontId="3" fillId="0" borderId="0" xfId="1" applyFont="1" applyFill="1"/>
    <xf numFmtId="0" fontId="6" fillId="0" borderId="0" xfId="0" applyFont="1" applyFill="1" applyAlignment="1">
      <alignment wrapText="1"/>
    </xf>
    <xf numFmtId="0" fontId="3" fillId="0" borderId="0" xfId="1" applyFont="1" applyFill="1" applyBorder="1" applyAlignment="1" applyProtection="1">
      <alignment horizontal="center" vertical="center"/>
      <protection hidden="1"/>
    </xf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horizontal="center" vertical="center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4" fillId="0" borderId="1" xfId="1" applyNumberFormat="1" applyFont="1" applyFill="1" applyBorder="1" applyAlignment="1" applyProtection="1">
      <alignment horizontal="right" vertical="center"/>
      <protection hidden="1"/>
    </xf>
    <xf numFmtId="0" fontId="3" fillId="0" borderId="1" xfId="1" applyFont="1" applyFill="1" applyBorder="1"/>
    <xf numFmtId="164" fontId="5" fillId="0" borderId="1" xfId="1" applyNumberFormat="1" applyFont="1" applyFill="1" applyBorder="1" applyAlignment="1" applyProtection="1">
      <alignment horizontal="right" vertical="center"/>
      <protection hidden="1"/>
    </xf>
    <xf numFmtId="170" fontId="5" fillId="0" borderId="1" xfId="1" applyNumberFormat="1" applyFont="1" applyFill="1" applyBorder="1" applyAlignment="1" applyProtection="1">
      <protection hidden="1"/>
    </xf>
    <xf numFmtId="0" fontId="4" fillId="0" borderId="0" xfId="1" applyNumberFormat="1" applyFont="1" applyFill="1" applyAlignment="1" applyProtection="1">
      <alignment vertical="center"/>
      <protection hidden="1"/>
    </xf>
    <xf numFmtId="170" fontId="3" fillId="0" borderId="0" xfId="1" applyNumberFormat="1" applyFont="1" applyFill="1"/>
    <xf numFmtId="167" fontId="4" fillId="0" borderId="1" xfId="1" applyNumberFormat="1" applyFont="1" applyFill="1" applyBorder="1" applyAlignment="1" applyProtection="1">
      <alignment vertical="center" wrapText="1"/>
      <protection hidden="1"/>
    </xf>
    <xf numFmtId="1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9" fontId="4" fillId="0" borderId="1" xfId="1" applyNumberFormat="1" applyFont="1" applyFill="1" applyBorder="1" applyAlignment="1" applyProtection="1">
      <alignment horizontal="center" vertical="center"/>
      <protection hidden="1"/>
    </xf>
    <xf numFmtId="166" fontId="4" fillId="0" borderId="1" xfId="1" applyNumberFormat="1" applyFont="1" applyFill="1" applyBorder="1" applyAlignment="1" applyProtection="1">
      <alignment horizontal="center" vertical="center"/>
      <protection hidden="1"/>
    </xf>
    <xf numFmtId="165" fontId="4" fillId="0" borderId="1" xfId="1" applyNumberFormat="1" applyFont="1" applyFill="1" applyBorder="1" applyAlignment="1" applyProtection="1">
      <alignment horizontal="center" vertical="center"/>
      <protection hidden="1"/>
    </xf>
    <xf numFmtId="166" fontId="4" fillId="0" borderId="1" xfId="1" applyNumberFormat="1" applyFont="1" applyFill="1" applyBorder="1" applyAlignment="1" applyProtection="1">
      <alignment vertical="center" wrapText="1"/>
      <protection hidden="1"/>
    </xf>
    <xf numFmtId="168" fontId="4" fillId="0" borderId="1" xfId="1" applyNumberFormat="1" applyFont="1" applyFill="1" applyBorder="1" applyAlignment="1" applyProtection="1">
      <alignment vertical="center" wrapText="1"/>
      <protection hidden="1"/>
    </xf>
    <xf numFmtId="49" fontId="4" fillId="0" borderId="1" xfId="0" applyNumberFormat="1" applyFont="1" applyFill="1" applyBorder="1" applyAlignment="1">
      <alignment horizontal="center" vertical="center" wrapText="1"/>
    </xf>
    <xf numFmtId="167" fontId="4" fillId="0" borderId="1" xfId="1" applyNumberFormat="1" applyFont="1" applyFill="1" applyBorder="1" applyAlignment="1" applyProtection="1">
      <alignment horizontal="left" vertical="center" wrapText="1"/>
      <protection hidden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top" wrapText="1"/>
    </xf>
    <xf numFmtId="49" fontId="4" fillId="0" borderId="1" xfId="1" applyNumberFormat="1" applyFont="1" applyFill="1" applyBorder="1" applyAlignment="1" applyProtection="1">
      <alignment horizontal="center" vertical="center"/>
      <protection hidden="1"/>
    </xf>
    <xf numFmtId="49" fontId="4" fillId="0" borderId="1" xfId="0" applyNumberFormat="1" applyFont="1" applyFill="1" applyBorder="1" applyAlignment="1">
      <alignment horizontal="center" vertical="top" wrapText="1"/>
    </xf>
    <xf numFmtId="0" fontId="7" fillId="0" borderId="1" xfId="1" applyNumberFormat="1" applyFont="1" applyFill="1" applyBorder="1" applyAlignment="1" applyProtection="1">
      <protection hidden="1"/>
    </xf>
    <xf numFmtId="0" fontId="7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1" xfId="1" applyNumberFormat="1" applyFont="1" applyFill="1" applyBorder="1" applyAlignment="1" applyProtection="1">
      <alignment horizontal="center"/>
      <protection hidden="1"/>
    </xf>
    <xf numFmtId="0" fontId="5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1" xfId="1" applyNumberFormat="1" applyFont="1" applyFill="1" applyBorder="1" applyAlignment="1" applyProtection="1">
      <alignment horizontal="left"/>
      <protection hidden="1"/>
    </xf>
    <xf numFmtId="0" fontId="8" fillId="0" borderId="0" xfId="1" applyFont="1" applyFill="1" applyAlignment="1">
      <alignment horizontal="right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Fill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6"/>
  <sheetViews>
    <sheetView tabSelected="1" topLeftCell="A120" zoomScale="140" zoomScaleNormal="140" workbookViewId="0">
      <selection activeCell="J132" sqref="J132"/>
    </sheetView>
  </sheetViews>
  <sheetFormatPr defaultColWidth="11.140625" defaultRowHeight="12.75"/>
  <cols>
    <col min="1" max="1" width="4.140625" style="10" customWidth="1"/>
    <col min="2" max="2" width="35.28515625" style="10" customWidth="1"/>
    <col min="3" max="3" width="7.28515625" style="10" customWidth="1"/>
    <col min="4" max="4" width="5.85546875" style="14" customWidth="1"/>
    <col min="5" max="5" width="6.42578125" style="14" customWidth="1"/>
    <col min="6" max="6" width="8.5703125" style="10" customWidth="1"/>
    <col min="7" max="7" width="6.5703125" style="10" customWidth="1"/>
    <col min="8" max="8" width="9.5703125" style="10" customWidth="1"/>
    <col min="9" max="9" width="7.7109375" style="10" customWidth="1"/>
    <col min="10" max="10" width="9.5703125" style="10" customWidth="1"/>
    <col min="11" max="11" width="7.7109375" style="10" customWidth="1"/>
    <col min="12" max="16384" width="11.140625" style="10"/>
  </cols>
  <sheetData>
    <row r="1" spans="1:17">
      <c r="I1" s="9" t="s">
        <v>137</v>
      </c>
      <c r="K1" s="9"/>
    </row>
    <row r="2" spans="1:17">
      <c r="I2" s="9" t="s">
        <v>64</v>
      </c>
      <c r="K2" s="9"/>
    </row>
    <row r="3" spans="1:17">
      <c r="I3" s="9" t="s">
        <v>63</v>
      </c>
      <c r="K3" s="9"/>
    </row>
    <row r="4" spans="1:17">
      <c r="I4" s="40" t="s">
        <v>138</v>
      </c>
      <c r="K4" s="40"/>
    </row>
    <row r="5" spans="1:17" ht="81.75" customHeight="1">
      <c r="B5" s="43" t="s">
        <v>139</v>
      </c>
      <c r="C5" s="43"/>
      <c r="D5" s="43"/>
      <c r="E5" s="43"/>
      <c r="F5" s="43"/>
      <c r="G5" s="43"/>
      <c r="H5" s="43"/>
      <c r="I5" s="43"/>
      <c r="J5" s="11"/>
      <c r="K5" s="11"/>
      <c r="L5" s="11"/>
      <c r="M5" s="11"/>
      <c r="N5" s="11"/>
      <c r="O5" s="11"/>
      <c r="P5" s="11"/>
      <c r="Q5" s="11"/>
    </row>
    <row r="6" spans="1:17" ht="1.5" customHeight="1">
      <c r="A6" s="1"/>
      <c r="B6" s="7"/>
      <c r="C6" s="7"/>
      <c r="D6" s="8"/>
      <c r="E6" s="8"/>
      <c r="F6" s="7"/>
      <c r="G6" s="7"/>
    </row>
    <row r="7" spans="1:17" ht="11.25" customHeight="1">
      <c r="A7" s="4"/>
      <c r="B7" s="4"/>
      <c r="C7" s="4"/>
      <c r="D7" s="12"/>
      <c r="E7" s="6"/>
      <c r="F7" s="5"/>
      <c r="G7" s="5"/>
      <c r="H7" s="10" t="s">
        <v>91</v>
      </c>
    </row>
    <row r="8" spans="1:17" s="13" customFormat="1" ht="31.5" customHeight="1">
      <c r="A8" s="20"/>
      <c r="B8" s="41" t="s">
        <v>62</v>
      </c>
      <c r="C8" s="41" t="s">
        <v>65</v>
      </c>
      <c r="D8" s="41" t="s">
        <v>61</v>
      </c>
      <c r="E8" s="41" t="s">
        <v>60</v>
      </c>
      <c r="F8" s="41" t="s">
        <v>59</v>
      </c>
      <c r="G8" s="41" t="s">
        <v>58</v>
      </c>
      <c r="H8" s="42" t="s">
        <v>57</v>
      </c>
      <c r="I8" s="42" t="s">
        <v>87</v>
      </c>
      <c r="J8" s="42" t="s">
        <v>140</v>
      </c>
      <c r="K8" s="42" t="s">
        <v>141</v>
      </c>
    </row>
    <row r="9" spans="1:17" ht="11.25" customHeight="1">
      <c r="A9" s="1"/>
      <c r="B9" s="37"/>
      <c r="C9" s="37"/>
      <c r="D9" s="38"/>
      <c r="E9" s="38"/>
      <c r="F9" s="37"/>
      <c r="G9" s="37"/>
      <c r="H9" s="15">
        <v>2014</v>
      </c>
      <c r="I9" s="15"/>
      <c r="J9" s="15"/>
      <c r="K9" s="15"/>
    </row>
    <row r="10" spans="1:17">
      <c r="A10" s="3"/>
      <c r="B10" s="39" t="s">
        <v>92</v>
      </c>
      <c r="C10" s="37">
        <v>650</v>
      </c>
      <c r="D10" s="33" t="s">
        <v>6</v>
      </c>
      <c r="E10" s="33" t="s">
        <v>6</v>
      </c>
      <c r="F10" s="33" t="s">
        <v>93</v>
      </c>
      <c r="G10" s="33" t="s">
        <v>94</v>
      </c>
      <c r="I10" s="17"/>
      <c r="K10" s="17"/>
    </row>
    <row r="11" spans="1:17">
      <c r="A11" s="3"/>
      <c r="B11" s="22" t="s">
        <v>56</v>
      </c>
      <c r="C11" s="23">
        <v>650</v>
      </c>
      <c r="D11" s="24">
        <v>1</v>
      </c>
      <c r="E11" s="33" t="s">
        <v>6</v>
      </c>
      <c r="F11" s="25" t="s">
        <v>33</v>
      </c>
      <c r="G11" s="26" t="s">
        <v>33</v>
      </c>
      <c r="H11" s="16">
        <f>H12+H15+H21+H23</f>
        <v>48430</v>
      </c>
      <c r="I11" s="16">
        <f t="shared" ref="I11:K11" si="0">I12+I15+I21+I23</f>
        <v>0</v>
      </c>
      <c r="J11" s="16">
        <f t="shared" si="0"/>
        <v>47952.6</v>
      </c>
      <c r="K11" s="16">
        <f t="shared" si="0"/>
        <v>0</v>
      </c>
    </row>
    <row r="12" spans="1:17" ht="33.75">
      <c r="A12" s="3"/>
      <c r="B12" s="22" t="s">
        <v>55</v>
      </c>
      <c r="C12" s="23">
        <v>650</v>
      </c>
      <c r="D12" s="24">
        <v>1</v>
      </c>
      <c r="E12" s="24">
        <v>2</v>
      </c>
      <c r="F12" s="25" t="s">
        <v>95</v>
      </c>
      <c r="G12" s="26" t="s">
        <v>33</v>
      </c>
      <c r="H12" s="16">
        <f>H13</f>
        <v>1717.3</v>
      </c>
      <c r="I12" s="16">
        <f t="shared" ref="I12:K13" si="1">I13</f>
        <v>0</v>
      </c>
      <c r="J12" s="16">
        <f t="shared" si="1"/>
        <v>1717.3</v>
      </c>
      <c r="K12" s="16">
        <f t="shared" si="1"/>
        <v>0</v>
      </c>
    </row>
    <row r="13" spans="1:17" ht="22.5">
      <c r="A13" s="3"/>
      <c r="B13" s="27" t="s">
        <v>54</v>
      </c>
      <c r="C13" s="23">
        <v>650</v>
      </c>
      <c r="D13" s="24">
        <v>1</v>
      </c>
      <c r="E13" s="24">
        <v>2</v>
      </c>
      <c r="F13" s="25">
        <v>2517040</v>
      </c>
      <c r="G13" s="26" t="s">
        <v>33</v>
      </c>
      <c r="H13" s="16">
        <f>H14</f>
        <v>1717.3</v>
      </c>
      <c r="I13" s="16">
        <f t="shared" si="1"/>
        <v>0</v>
      </c>
      <c r="J13" s="16">
        <f t="shared" si="1"/>
        <v>1717.3</v>
      </c>
      <c r="K13" s="16">
        <f t="shared" si="1"/>
        <v>0</v>
      </c>
    </row>
    <row r="14" spans="1:17" ht="33.75">
      <c r="A14" s="3"/>
      <c r="B14" s="28" t="s">
        <v>66</v>
      </c>
      <c r="C14" s="23">
        <v>650</v>
      </c>
      <c r="D14" s="24">
        <v>1</v>
      </c>
      <c r="E14" s="24">
        <v>2</v>
      </c>
      <c r="F14" s="25">
        <v>2517040</v>
      </c>
      <c r="G14" s="26">
        <v>121</v>
      </c>
      <c r="H14" s="16">
        <v>1717.3</v>
      </c>
      <c r="I14" s="16"/>
      <c r="J14" s="16">
        <v>1717.3</v>
      </c>
      <c r="K14" s="16"/>
    </row>
    <row r="15" spans="1:17" ht="45">
      <c r="A15" s="3"/>
      <c r="B15" s="22" t="s">
        <v>53</v>
      </c>
      <c r="C15" s="23">
        <v>650</v>
      </c>
      <c r="D15" s="24">
        <v>1</v>
      </c>
      <c r="E15" s="24">
        <v>4</v>
      </c>
      <c r="F15" s="25" t="s">
        <v>33</v>
      </c>
      <c r="G15" s="26" t="s">
        <v>33</v>
      </c>
      <c r="H15" s="16">
        <f>H16</f>
        <v>25857.200000000001</v>
      </c>
      <c r="I15" s="16">
        <f t="shared" ref="I15:K15" si="2">I16</f>
        <v>0</v>
      </c>
      <c r="J15" s="16">
        <f t="shared" si="2"/>
        <v>25387.5</v>
      </c>
      <c r="K15" s="16">
        <f t="shared" si="2"/>
        <v>0</v>
      </c>
    </row>
    <row r="16" spans="1:17" ht="22.5">
      <c r="A16" s="3"/>
      <c r="B16" s="27" t="s">
        <v>52</v>
      </c>
      <c r="C16" s="23">
        <v>650</v>
      </c>
      <c r="D16" s="24">
        <v>1</v>
      </c>
      <c r="E16" s="24">
        <v>4</v>
      </c>
      <c r="F16" s="25" t="s">
        <v>51</v>
      </c>
      <c r="G16" s="26" t="s">
        <v>33</v>
      </c>
      <c r="H16" s="16">
        <f>SUM(H17:H20)</f>
        <v>25857.200000000001</v>
      </c>
      <c r="I16" s="16">
        <f t="shared" ref="I16:K16" si="3">SUM(I17:I20)</f>
        <v>0</v>
      </c>
      <c r="J16" s="16">
        <f t="shared" si="3"/>
        <v>25387.5</v>
      </c>
      <c r="K16" s="16">
        <f t="shared" si="3"/>
        <v>0</v>
      </c>
    </row>
    <row r="17" spans="1:11" ht="33.75">
      <c r="A17" s="3"/>
      <c r="B17" s="28" t="s">
        <v>66</v>
      </c>
      <c r="C17" s="23">
        <v>650</v>
      </c>
      <c r="D17" s="24">
        <v>1</v>
      </c>
      <c r="E17" s="24">
        <v>4</v>
      </c>
      <c r="F17" s="25" t="s">
        <v>51</v>
      </c>
      <c r="G17" s="26">
        <v>121</v>
      </c>
      <c r="H17" s="16">
        <v>25355</v>
      </c>
      <c r="I17" s="16"/>
      <c r="J17" s="16">
        <v>24885.3</v>
      </c>
      <c r="K17" s="16"/>
    </row>
    <row r="18" spans="1:11" ht="33.75">
      <c r="A18" s="3"/>
      <c r="B18" s="28" t="s">
        <v>67</v>
      </c>
      <c r="C18" s="23">
        <v>650</v>
      </c>
      <c r="D18" s="24">
        <v>1</v>
      </c>
      <c r="E18" s="24">
        <v>4</v>
      </c>
      <c r="F18" s="25" t="s">
        <v>51</v>
      </c>
      <c r="G18" s="26">
        <v>122</v>
      </c>
      <c r="H18" s="16">
        <v>107.7</v>
      </c>
      <c r="I18" s="16"/>
      <c r="J18" s="16">
        <v>107.7</v>
      </c>
      <c r="K18" s="16"/>
    </row>
    <row r="19" spans="1:11" ht="33.75">
      <c r="A19" s="3"/>
      <c r="B19" s="28" t="s">
        <v>68</v>
      </c>
      <c r="C19" s="23">
        <v>650</v>
      </c>
      <c r="D19" s="24">
        <v>1</v>
      </c>
      <c r="E19" s="24">
        <v>4</v>
      </c>
      <c r="F19" s="25" t="s">
        <v>51</v>
      </c>
      <c r="G19" s="26">
        <v>244</v>
      </c>
      <c r="H19" s="16">
        <v>130.80000000000001</v>
      </c>
      <c r="I19" s="16"/>
      <c r="J19" s="16">
        <v>130.80000000000001</v>
      </c>
      <c r="K19" s="16"/>
    </row>
    <row r="20" spans="1:11" ht="22.5">
      <c r="A20" s="3"/>
      <c r="B20" s="28" t="s">
        <v>69</v>
      </c>
      <c r="C20" s="23">
        <v>650</v>
      </c>
      <c r="D20" s="24">
        <v>1</v>
      </c>
      <c r="E20" s="24">
        <v>4</v>
      </c>
      <c r="F20" s="25" t="s">
        <v>51</v>
      </c>
      <c r="G20" s="26">
        <v>852</v>
      </c>
      <c r="H20" s="16">
        <v>263.7</v>
      </c>
      <c r="I20" s="16"/>
      <c r="J20" s="16">
        <v>263.7</v>
      </c>
      <c r="K20" s="16"/>
    </row>
    <row r="21" spans="1:11" hidden="1">
      <c r="A21" s="3"/>
      <c r="B21" s="22" t="s">
        <v>50</v>
      </c>
      <c r="C21" s="23">
        <v>650</v>
      </c>
      <c r="D21" s="24">
        <v>1</v>
      </c>
      <c r="E21" s="24">
        <v>11</v>
      </c>
      <c r="F21" s="25" t="s">
        <v>33</v>
      </c>
      <c r="G21" s="26" t="s">
        <v>33</v>
      </c>
      <c r="H21" s="16">
        <f>H22</f>
        <v>0</v>
      </c>
      <c r="I21" s="16"/>
      <c r="J21" s="16"/>
      <c r="K21" s="16"/>
    </row>
    <row r="22" spans="1:11" hidden="1">
      <c r="A22" s="3"/>
      <c r="B22" s="28" t="s">
        <v>46</v>
      </c>
      <c r="C22" s="23">
        <v>650</v>
      </c>
      <c r="D22" s="24">
        <v>1</v>
      </c>
      <c r="E22" s="24">
        <v>11</v>
      </c>
      <c r="F22" s="25">
        <v>1412108</v>
      </c>
      <c r="G22" s="26" t="s">
        <v>49</v>
      </c>
      <c r="H22" s="16">
        <v>0</v>
      </c>
      <c r="I22" s="16"/>
      <c r="J22" s="16"/>
      <c r="K22" s="16"/>
    </row>
    <row r="23" spans="1:11">
      <c r="A23" s="3"/>
      <c r="B23" s="22" t="s">
        <v>48</v>
      </c>
      <c r="C23" s="23">
        <v>650</v>
      </c>
      <c r="D23" s="24">
        <v>1</v>
      </c>
      <c r="E23" s="24">
        <v>13</v>
      </c>
      <c r="F23" s="25" t="s">
        <v>33</v>
      </c>
      <c r="G23" s="26" t="s">
        <v>33</v>
      </c>
      <c r="H23" s="16">
        <f>H30+H28+H43+H45+H47+H51+H41+H35+H49+H24</f>
        <v>20855.5</v>
      </c>
      <c r="I23" s="16">
        <f t="shared" ref="I23:K23" si="4">I30+I28+I43+I45+I47+I51+I41+I35+I49+I24</f>
        <v>0</v>
      </c>
      <c r="J23" s="16">
        <f t="shared" si="4"/>
        <v>20847.8</v>
      </c>
      <c r="K23" s="16">
        <f t="shared" si="4"/>
        <v>0</v>
      </c>
    </row>
    <row r="24" spans="1:11" ht="22.5">
      <c r="A24" s="3"/>
      <c r="B24" s="27" t="s">
        <v>70</v>
      </c>
      <c r="C24" s="23">
        <v>650</v>
      </c>
      <c r="D24" s="24">
        <v>1</v>
      </c>
      <c r="E24" s="24">
        <v>13</v>
      </c>
      <c r="F24" s="25">
        <v>590059</v>
      </c>
      <c r="G24" s="26"/>
      <c r="H24" s="16">
        <f>SUM(H25:H27)</f>
        <v>6632.1</v>
      </c>
      <c r="I24" s="16">
        <f t="shared" ref="I24:K24" si="5">SUM(I25:I27)</f>
        <v>0</v>
      </c>
      <c r="J24" s="16">
        <f t="shared" si="5"/>
        <v>6632.1</v>
      </c>
      <c r="K24" s="16">
        <f t="shared" si="5"/>
        <v>0</v>
      </c>
    </row>
    <row r="25" spans="1:11" ht="33.75">
      <c r="A25" s="3"/>
      <c r="B25" s="28" t="s">
        <v>71</v>
      </c>
      <c r="C25" s="23">
        <v>650</v>
      </c>
      <c r="D25" s="24">
        <v>1</v>
      </c>
      <c r="E25" s="24">
        <v>13</v>
      </c>
      <c r="F25" s="25">
        <v>590059</v>
      </c>
      <c r="G25" s="26">
        <v>111</v>
      </c>
      <c r="H25" s="16">
        <v>6517.9</v>
      </c>
      <c r="I25" s="16"/>
      <c r="J25" s="16">
        <v>6517.9</v>
      </c>
      <c r="K25" s="16"/>
    </row>
    <row r="26" spans="1:11" ht="33.75">
      <c r="A26" s="3"/>
      <c r="B26" s="28" t="s">
        <v>67</v>
      </c>
      <c r="C26" s="23">
        <v>650</v>
      </c>
      <c r="D26" s="24">
        <v>1</v>
      </c>
      <c r="E26" s="24">
        <v>13</v>
      </c>
      <c r="F26" s="25">
        <v>590059</v>
      </c>
      <c r="G26" s="26">
        <v>112</v>
      </c>
      <c r="H26" s="16">
        <v>109.1</v>
      </c>
      <c r="I26" s="16"/>
      <c r="J26" s="16">
        <v>109.1</v>
      </c>
      <c r="K26" s="16"/>
    </row>
    <row r="27" spans="1:11" ht="33.75">
      <c r="A27" s="3"/>
      <c r="B27" s="28" t="s">
        <v>68</v>
      </c>
      <c r="C27" s="23">
        <v>650</v>
      </c>
      <c r="D27" s="24">
        <v>1</v>
      </c>
      <c r="E27" s="24">
        <v>13</v>
      </c>
      <c r="F27" s="25">
        <v>590059</v>
      </c>
      <c r="G27" s="26">
        <v>244</v>
      </c>
      <c r="H27" s="16">
        <v>5.0999999999999996</v>
      </c>
      <c r="I27" s="16"/>
      <c r="J27" s="16">
        <v>5.0999999999999996</v>
      </c>
      <c r="K27" s="16"/>
    </row>
    <row r="28" spans="1:11" ht="22.5">
      <c r="A28" s="3"/>
      <c r="B28" s="32" t="s">
        <v>108</v>
      </c>
      <c r="C28" s="23">
        <v>650</v>
      </c>
      <c r="D28" s="24">
        <v>1</v>
      </c>
      <c r="E28" s="24">
        <v>13</v>
      </c>
      <c r="F28" s="29" t="s">
        <v>109</v>
      </c>
      <c r="G28" s="26"/>
      <c r="H28" s="16">
        <f>H29</f>
        <v>519.4</v>
      </c>
      <c r="I28" s="16">
        <f t="shared" ref="I28:K28" si="6">I29</f>
        <v>0</v>
      </c>
      <c r="J28" s="16">
        <f t="shared" si="6"/>
        <v>519.4</v>
      </c>
      <c r="K28" s="16">
        <f t="shared" si="6"/>
        <v>0</v>
      </c>
    </row>
    <row r="29" spans="1:11" ht="33.75">
      <c r="A29" s="3"/>
      <c r="B29" s="28" t="s">
        <v>67</v>
      </c>
      <c r="C29" s="23">
        <v>650</v>
      </c>
      <c r="D29" s="24">
        <v>1</v>
      </c>
      <c r="E29" s="24">
        <v>13</v>
      </c>
      <c r="F29" s="29" t="s">
        <v>109</v>
      </c>
      <c r="G29" s="26">
        <v>122</v>
      </c>
      <c r="H29" s="16">
        <v>519.4</v>
      </c>
      <c r="I29" s="16"/>
      <c r="J29" s="16">
        <v>519.4</v>
      </c>
      <c r="K29" s="16"/>
    </row>
    <row r="30" spans="1:11" ht="22.5" hidden="1">
      <c r="A30" s="3"/>
      <c r="B30" s="27" t="s">
        <v>70</v>
      </c>
      <c r="C30" s="23">
        <v>650</v>
      </c>
      <c r="D30" s="24">
        <v>1</v>
      </c>
      <c r="E30" s="24">
        <v>13</v>
      </c>
      <c r="F30" s="25">
        <v>2530059</v>
      </c>
      <c r="G30" s="26"/>
      <c r="H30" s="16">
        <f>SUM(H31:H34)</f>
        <v>0</v>
      </c>
      <c r="I30" s="16"/>
      <c r="J30" s="16"/>
      <c r="K30" s="16"/>
    </row>
    <row r="31" spans="1:11" ht="33.75" hidden="1">
      <c r="A31" s="3"/>
      <c r="B31" s="28" t="s">
        <v>71</v>
      </c>
      <c r="C31" s="23">
        <v>650</v>
      </c>
      <c r="D31" s="24">
        <v>1</v>
      </c>
      <c r="E31" s="24">
        <v>13</v>
      </c>
      <c r="F31" s="25">
        <v>2530059</v>
      </c>
      <c r="G31" s="26">
        <v>111</v>
      </c>
      <c r="H31" s="16">
        <v>0</v>
      </c>
      <c r="I31" s="16"/>
      <c r="J31" s="16"/>
      <c r="K31" s="16"/>
    </row>
    <row r="32" spans="1:11" ht="33.75" hidden="1">
      <c r="A32" s="3"/>
      <c r="B32" s="28" t="s">
        <v>72</v>
      </c>
      <c r="C32" s="23">
        <v>650</v>
      </c>
      <c r="D32" s="24">
        <v>1</v>
      </c>
      <c r="E32" s="24">
        <v>13</v>
      </c>
      <c r="F32" s="25">
        <v>2530059</v>
      </c>
      <c r="G32" s="26">
        <v>242</v>
      </c>
      <c r="H32" s="16">
        <v>0</v>
      </c>
      <c r="I32" s="16"/>
      <c r="J32" s="16"/>
      <c r="K32" s="16"/>
    </row>
    <row r="33" spans="1:11" ht="33.75" hidden="1">
      <c r="A33" s="3"/>
      <c r="B33" s="28" t="s">
        <v>68</v>
      </c>
      <c r="C33" s="23">
        <v>650</v>
      </c>
      <c r="D33" s="24">
        <v>1</v>
      </c>
      <c r="E33" s="24">
        <v>13</v>
      </c>
      <c r="F33" s="25">
        <v>2530059</v>
      </c>
      <c r="G33" s="26">
        <v>244</v>
      </c>
      <c r="H33" s="16">
        <v>0</v>
      </c>
      <c r="I33" s="16"/>
      <c r="J33" s="16"/>
      <c r="K33" s="16"/>
    </row>
    <row r="34" spans="1:11" ht="22.5" hidden="1">
      <c r="A34" s="3"/>
      <c r="B34" s="28" t="s">
        <v>69</v>
      </c>
      <c r="C34" s="23">
        <v>650</v>
      </c>
      <c r="D34" s="24">
        <v>1</v>
      </c>
      <c r="E34" s="24">
        <v>13</v>
      </c>
      <c r="F34" s="25">
        <v>2530059</v>
      </c>
      <c r="G34" s="26">
        <v>852</v>
      </c>
      <c r="H34" s="16">
        <v>0</v>
      </c>
      <c r="I34" s="16"/>
      <c r="J34" s="16"/>
      <c r="K34" s="16"/>
    </row>
    <row r="35" spans="1:11" ht="22.5">
      <c r="A35" s="3"/>
      <c r="B35" s="27" t="s">
        <v>70</v>
      </c>
      <c r="C35" s="23">
        <v>650</v>
      </c>
      <c r="D35" s="24">
        <v>1</v>
      </c>
      <c r="E35" s="24">
        <v>13</v>
      </c>
      <c r="F35" s="25">
        <v>2510059</v>
      </c>
      <c r="G35" s="26"/>
      <c r="H35" s="16">
        <f>SUM(H36:H40)</f>
        <v>13692</v>
      </c>
      <c r="I35" s="16">
        <f t="shared" ref="I35:K35" si="7">SUM(I36:I40)</f>
        <v>0</v>
      </c>
      <c r="J35" s="16">
        <f t="shared" si="7"/>
        <v>13684.3</v>
      </c>
      <c r="K35" s="16">
        <f t="shared" si="7"/>
        <v>0</v>
      </c>
    </row>
    <row r="36" spans="1:11" ht="33.75">
      <c r="A36" s="3"/>
      <c r="B36" s="28" t="s">
        <v>71</v>
      </c>
      <c r="C36" s="23">
        <v>650</v>
      </c>
      <c r="D36" s="24">
        <v>1</v>
      </c>
      <c r="E36" s="24">
        <v>13</v>
      </c>
      <c r="F36" s="25">
        <v>2510059</v>
      </c>
      <c r="G36" s="26">
        <v>111</v>
      </c>
      <c r="H36" s="16">
        <v>10702.9</v>
      </c>
      <c r="I36" s="16"/>
      <c r="J36" s="16">
        <v>10702.9</v>
      </c>
      <c r="K36" s="16"/>
    </row>
    <row r="37" spans="1:11" ht="33.75">
      <c r="A37" s="3"/>
      <c r="B37" s="28" t="s">
        <v>67</v>
      </c>
      <c r="C37" s="23">
        <v>650</v>
      </c>
      <c r="D37" s="24">
        <v>1</v>
      </c>
      <c r="E37" s="24">
        <v>13</v>
      </c>
      <c r="F37" s="25">
        <v>2510059</v>
      </c>
      <c r="G37" s="26">
        <v>112</v>
      </c>
      <c r="H37" s="16">
        <v>165</v>
      </c>
      <c r="I37" s="16"/>
      <c r="J37" s="16">
        <v>165</v>
      </c>
      <c r="K37" s="16"/>
    </row>
    <row r="38" spans="1:11" ht="33.75">
      <c r="A38" s="3"/>
      <c r="B38" s="28" t="s">
        <v>72</v>
      </c>
      <c r="C38" s="23">
        <v>650</v>
      </c>
      <c r="D38" s="24">
        <v>1</v>
      </c>
      <c r="E38" s="24">
        <v>13</v>
      </c>
      <c r="F38" s="25">
        <v>2510059</v>
      </c>
      <c r="G38" s="26">
        <v>242</v>
      </c>
      <c r="H38" s="16">
        <v>11</v>
      </c>
      <c r="I38" s="16"/>
      <c r="J38" s="16">
        <v>11</v>
      </c>
      <c r="K38" s="16"/>
    </row>
    <row r="39" spans="1:11" ht="33.75">
      <c r="A39" s="3"/>
      <c r="B39" s="28" t="s">
        <v>68</v>
      </c>
      <c r="C39" s="23">
        <v>650</v>
      </c>
      <c r="D39" s="24">
        <v>1</v>
      </c>
      <c r="E39" s="24">
        <v>13</v>
      </c>
      <c r="F39" s="25">
        <v>2510059</v>
      </c>
      <c r="G39" s="26">
        <v>244</v>
      </c>
      <c r="H39" s="16">
        <v>2142.5</v>
      </c>
      <c r="I39" s="16"/>
      <c r="J39" s="16">
        <v>2142.1999999999998</v>
      </c>
      <c r="K39" s="16"/>
    </row>
    <row r="40" spans="1:11" ht="22.5">
      <c r="A40" s="3"/>
      <c r="B40" s="28" t="s">
        <v>69</v>
      </c>
      <c r="C40" s="23">
        <v>650</v>
      </c>
      <c r="D40" s="24">
        <v>1</v>
      </c>
      <c r="E40" s="24">
        <v>13</v>
      </c>
      <c r="F40" s="25">
        <v>2510059</v>
      </c>
      <c r="G40" s="26">
        <v>852</v>
      </c>
      <c r="H40" s="16">
        <v>670.6</v>
      </c>
      <c r="I40" s="16"/>
      <c r="J40" s="16">
        <v>663.2</v>
      </c>
      <c r="K40" s="16"/>
    </row>
    <row r="41" spans="1:11" ht="33.75" hidden="1">
      <c r="A41" s="3"/>
      <c r="B41" s="28" t="s">
        <v>96</v>
      </c>
      <c r="C41" s="23">
        <v>650</v>
      </c>
      <c r="D41" s="24">
        <v>1</v>
      </c>
      <c r="E41" s="24">
        <v>13</v>
      </c>
      <c r="F41" s="25" t="s">
        <v>97</v>
      </c>
      <c r="G41" s="25"/>
      <c r="H41" s="16">
        <f>H42</f>
        <v>0</v>
      </c>
      <c r="I41" s="16"/>
      <c r="J41" s="16"/>
      <c r="K41" s="16"/>
    </row>
    <row r="42" spans="1:11" hidden="1">
      <c r="A42" s="3"/>
      <c r="B42" s="28" t="s">
        <v>98</v>
      </c>
      <c r="C42" s="23">
        <v>650</v>
      </c>
      <c r="D42" s="24">
        <v>1</v>
      </c>
      <c r="E42" s="24">
        <v>13</v>
      </c>
      <c r="F42" s="25" t="s">
        <v>97</v>
      </c>
      <c r="G42" s="25" t="s">
        <v>99</v>
      </c>
      <c r="H42" s="16">
        <v>0</v>
      </c>
      <c r="I42" s="16"/>
      <c r="J42" s="16"/>
      <c r="K42" s="16"/>
    </row>
    <row r="43" spans="1:11" ht="22.5" hidden="1">
      <c r="A43" s="3"/>
      <c r="B43" s="30" t="s">
        <v>47</v>
      </c>
      <c r="C43" s="23">
        <v>650</v>
      </c>
      <c r="D43" s="24">
        <v>1</v>
      </c>
      <c r="E43" s="24">
        <v>13</v>
      </c>
      <c r="F43" s="25">
        <v>1512126</v>
      </c>
      <c r="G43" s="26"/>
      <c r="H43" s="16">
        <f>H44</f>
        <v>0</v>
      </c>
      <c r="I43" s="16"/>
      <c r="J43" s="16"/>
      <c r="K43" s="16"/>
    </row>
    <row r="44" spans="1:11" ht="33.75" hidden="1">
      <c r="A44" s="3"/>
      <c r="B44" s="28" t="s">
        <v>68</v>
      </c>
      <c r="C44" s="23">
        <v>650</v>
      </c>
      <c r="D44" s="24">
        <v>1</v>
      </c>
      <c r="E44" s="24">
        <v>13</v>
      </c>
      <c r="F44" s="25">
        <v>1512126</v>
      </c>
      <c r="G44" s="26">
        <v>244</v>
      </c>
      <c r="H44" s="16"/>
      <c r="I44" s="16"/>
      <c r="J44" s="16"/>
      <c r="K44" s="16"/>
    </row>
    <row r="45" spans="1:11" ht="22.5" hidden="1">
      <c r="A45" s="3"/>
      <c r="B45" s="31" t="s">
        <v>73</v>
      </c>
      <c r="C45" s="23">
        <v>650</v>
      </c>
      <c r="D45" s="24">
        <v>1</v>
      </c>
      <c r="E45" s="24">
        <v>13</v>
      </c>
      <c r="F45" s="25">
        <v>2312133</v>
      </c>
      <c r="G45" s="26"/>
      <c r="H45" s="16">
        <f>H46</f>
        <v>0</v>
      </c>
      <c r="I45" s="16"/>
      <c r="J45" s="16"/>
      <c r="K45" s="16"/>
    </row>
    <row r="46" spans="1:11" ht="33.75" hidden="1">
      <c r="A46" s="3"/>
      <c r="B46" s="28" t="s">
        <v>68</v>
      </c>
      <c r="C46" s="23">
        <v>650</v>
      </c>
      <c r="D46" s="24">
        <v>1</v>
      </c>
      <c r="E46" s="24">
        <v>13</v>
      </c>
      <c r="F46" s="25">
        <v>2312133</v>
      </c>
      <c r="G46" s="26">
        <v>244</v>
      </c>
      <c r="H46" s="16">
        <v>0</v>
      </c>
      <c r="I46" s="16"/>
      <c r="J46" s="16"/>
      <c r="K46" s="16"/>
    </row>
    <row r="47" spans="1:11" ht="45">
      <c r="A47" s="3"/>
      <c r="B47" s="28" t="s">
        <v>110</v>
      </c>
      <c r="C47" s="23">
        <v>650</v>
      </c>
      <c r="D47" s="24">
        <v>1</v>
      </c>
      <c r="E47" s="24">
        <v>13</v>
      </c>
      <c r="F47" s="25">
        <v>1322103</v>
      </c>
      <c r="G47" s="26"/>
      <c r="H47" s="16">
        <f>H48</f>
        <v>6</v>
      </c>
      <c r="I47" s="16">
        <f t="shared" ref="I47:K47" si="8">I48</f>
        <v>0</v>
      </c>
      <c r="J47" s="16">
        <f t="shared" si="8"/>
        <v>6</v>
      </c>
      <c r="K47" s="16">
        <f t="shared" si="8"/>
        <v>0</v>
      </c>
    </row>
    <row r="48" spans="1:11" ht="33.75">
      <c r="A48" s="3"/>
      <c r="B48" s="28" t="s">
        <v>68</v>
      </c>
      <c r="C48" s="23">
        <v>650</v>
      </c>
      <c r="D48" s="24">
        <v>1</v>
      </c>
      <c r="E48" s="24">
        <v>13</v>
      </c>
      <c r="F48" s="25">
        <v>1322103</v>
      </c>
      <c r="G48" s="26">
        <v>244</v>
      </c>
      <c r="H48" s="16">
        <v>6</v>
      </c>
      <c r="I48" s="16"/>
      <c r="J48" s="16">
        <v>6</v>
      </c>
      <c r="K48" s="16"/>
    </row>
    <row r="49" spans="1:11" ht="22.5">
      <c r="A49" s="3"/>
      <c r="B49" s="30" t="s">
        <v>16</v>
      </c>
      <c r="C49" s="23">
        <v>650</v>
      </c>
      <c r="D49" s="24">
        <v>1</v>
      </c>
      <c r="E49" s="24">
        <v>13</v>
      </c>
      <c r="F49" s="25">
        <v>1327061</v>
      </c>
      <c r="G49" s="26"/>
      <c r="H49" s="16">
        <f>H50</f>
        <v>6</v>
      </c>
      <c r="I49" s="16">
        <f t="shared" ref="I49:K49" si="9">I50</f>
        <v>0</v>
      </c>
      <c r="J49" s="16">
        <f t="shared" si="9"/>
        <v>6</v>
      </c>
      <c r="K49" s="16">
        <f t="shared" si="9"/>
        <v>0</v>
      </c>
    </row>
    <row r="50" spans="1:11" ht="33.75">
      <c r="A50" s="3"/>
      <c r="B50" s="28" t="s">
        <v>68</v>
      </c>
      <c r="C50" s="23">
        <v>650</v>
      </c>
      <c r="D50" s="24">
        <v>1</v>
      </c>
      <c r="E50" s="24">
        <v>13</v>
      </c>
      <c r="F50" s="25">
        <v>1327061</v>
      </c>
      <c r="G50" s="26">
        <v>244</v>
      </c>
      <c r="H50" s="16">
        <v>6</v>
      </c>
      <c r="I50" s="16"/>
      <c r="J50" s="16">
        <v>6</v>
      </c>
      <c r="K50" s="16"/>
    </row>
    <row r="51" spans="1:11" hidden="1">
      <c r="A51" s="3"/>
      <c r="B51" s="28" t="s">
        <v>100</v>
      </c>
      <c r="C51" s="23">
        <v>650</v>
      </c>
      <c r="D51" s="24">
        <v>1</v>
      </c>
      <c r="E51" s="24">
        <v>13</v>
      </c>
      <c r="F51" s="25">
        <v>5000000</v>
      </c>
      <c r="G51" s="26"/>
      <c r="H51" s="16">
        <f>H52</f>
        <v>0</v>
      </c>
      <c r="I51" s="16"/>
      <c r="J51" s="16"/>
      <c r="K51" s="16"/>
    </row>
    <row r="52" spans="1:11" hidden="1">
      <c r="A52" s="3"/>
      <c r="B52" s="28" t="s">
        <v>46</v>
      </c>
      <c r="C52" s="23">
        <v>650</v>
      </c>
      <c r="D52" s="24">
        <v>1</v>
      </c>
      <c r="E52" s="24">
        <v>13</v>
      </c>
      <c r="F52" s="25">
        <v>5007030</v>
      </c>
      <c r="G52" s="26">
        <v>870</v>
      </c>
      <c r="H52" s="16">
        <v>0</v>
      </c>
      <c r="I52" s="16"/>
      <c r="J52" s="16"/>
      <c r="K52" s="16"/>
    </row>
    <row r="53" spans="1:11">
      <c r="A53" s="3"/>
      <c r="B53" s="32" t="s">
        <v>45</v>
      </c>
      <c r="C53" s="23">
        <v>650</v>
      </c>
      <c r="D53" s="24">
        <v>2</v>
      </c>
      <c r="E53" s="33" t="s">
        <v>6</v>
      </c>
      <c r="F53" s="25"/>
      <c r="G53" s="26"/>
      <c r="H53" s="16">
        <f>H54</f>
        <v>1600</v>
      </c>
      <c r="I53" s="16">
        <f t="shared" ref="I53:K54" si="10">I54</f>
        <v>1600</v>
      </c>
      <c r="J53" s="16">
        <f t="shared" si="10"/>
        <v>1600</v>
      </c>
      <c r="K53" s="16">
        <f t="shared" si="10"/>
        <v>1600</v>
      </c>
    </row>
    <row r="54" spans="1:11">
      <c r="A54" s="3"/>
      <c r="B54" s="31" t="s">
        <v>44</v>
      </c>
      <c r="C54" s="23">
        <v>650</v>
      </c>
      <c r="D54" s="24">
        <v>2</v>
      </c>
      <c r="E54" s="24">
        <v>3</v>
      </c>
      <c r="F54" s="13"/>
      <c r="G54" s="26"/>
      <c r="H54" s="16">
        <f>H55</f>
        <v>1600</v>
      </c>
      <c r="I54" s="16">
        <f t="shared" si="10"/>
        <v>1600</v>
      </c>
      <c r="J54" s="16">
        <f t="shared" si="10"/>
        <v>1600</v>
      </c>
      <c r="K54" s="16">
        <f t="shared" si="10"/>
        <v>1600</v>
      </c>
    </row>
    <row r="55" spans="1:11" ht="33.75">
      <c r="A55" s="3"/>
      <c r="B55" s="32" t="s">
        <v>74</v>
      </c>
      <c r="C55" s="23">
        <v>650</v>
      </c>
      <c r="D55" s="24">
        <v>2</v>
      </c>
      <c r="E55" s="24">
        <v>3</v>
      </c>
      <c r="F55" s="29" t="s">
        <v>75</v>
      </c>
      <c r="G55" s="26"/>
      <c r="H55" s="16">
        <f>SUM(H56:H59)</f>
        <v>1600</v>
      </c>
      <c r="I55" s="16">
        <f t="shared" ref="I55:K59" si="11">SUM(I56:I59)</f>
        <v>1600</v>
      </c>
      <c r="J55" s="16">
        <f t="shared" si="11"/>
        <v>1600</v>
      </c>
      <c r="K55" s="16">
        <f t="shared" si="11"/>
        <v>1600</v>
      </c>
    </row>
    <row r="56" spans="1:11" ht="33.75">
      <c r="A56" s="3"/>
      <c r="B56" s="28" t="s">
        <v>66</v>
      </c>
      <c r="C56" s="23">
        <v>650</v>
      </c>
      <c r="D56" s="24">
        <v>2</v>
      </c>
      <c r="E56" s="24">
        <v>3</v>
      </c>
      <c r="F56" s="29" t="s">
        <v>75</v>
      </c>
      <c r="G56" s="26">
        <v>121</v>
      </c>
      <c r="H56" s="16">
        <v>1519</v>
      </c>
      <c r="I56" s="16">
        <f t="shared" ref="I54:I59" si="12">H56</f>
        <v>1519</v>
      </c>
      <c r="J56" s="16">
        <v>1519</v>
      </c>
      <c r="K56" s="16">
        <f>J56</f>
        <v>1519</v>
      </c>
    </row>
    <row r="57" spans="1:11" s="13" customFormat="1" ht="22.5">
      <c r="A57" s="2"/>
      <c r="B57" s="28" t="s">
        <v>101</v>
      </c>
      <c r="C57" s="23">
        <v>650</v>
      </c>
      <c r="D57" s="24">
        <v>2</v>
      </c>
      <c r="E57" s="24">
        <v>3</v>
      </c>
      <c r="F57" s="29" t="s">
        <v>75</v>
      </c>
      <c r="G57" s="26">
        <v>122</v>
      </c>
      <c r="H57" s="16">
        <v>66.7</v>
      </c>
      <c r="I57" s="16">
        <f t="shared" si="12"/>
        <v>66.7</v>
      </c>
      <c r="J57" s="16">
        <v>66.7</v>
      </c>
      <c r="K57" s="16">
        <f t="shared" ref="K57:K59" si="13">J57</f>
        <v>66.7</v>
      </c>
    </row>
    <row r="58" spans="1:11" ht="33.75">
      <c r="A58" s="3"/>
      <c r="B58" s="28" t="s">
        <v>72</v>
      </c>
      <c r="C58" s="23">
        <v>650</v>
      </c>
      <c r="D58" s="24">
        <v>2</v>
      </c>
      <c r="E58" s="24">
        <v>3</v>
      </c>
      <c r="F58" s="29" t="s">
        <v>75</v>
      </c>
      <c r="G58" s="26">
        <v>242</v>
      </c>
      <c r="H58" s="16">
        <v>7.7</v>
      </c>
      <c r="I58" s="16">
        <f t="shared" si="12"/>
        <v>7.7</v>
      </c>
      <c r="J58" s="16">
        <v>7.7</v>
      </c>
      <c r="K58" s="16">
        <f t="shared" si="13"/>
        <v>7.7</v>
      </c>
    </row>
    <row r="59" spans="1:11" ht="33.75">
      <c r="A59" s="3"/>
      <c r="B59" s="28" t="s">
        <v>68</v>
      </c>
      <c r="C59" s="23">
        <v>650</v>
      </c>
      <c r="D59" s="24">
        <v>2</v>
      </c>
      <c r="E59" s="24">
        <v>3</v>
      </c>
      <c r="F59" s="29" t="s">
        <v>75</v>
      </c>
      <c r="G59" s="26">
        <v>244</v>
      </c>
      <c r="H59" s="16">
        <v>6.6</v>
      </c>
      <c r="I59" s="16">
        <f t="shared" si="12"/>
        <v>6.6</v>
      </c>
      <c r="J59" s="16">
        <v>6.6</v>
      </c>
      <c r="K59" s="16">
        <f t="shared" si="13"/>
        <v>6.6</v>
      </c>
    </row>
    <row r="60" spans="1:11" ht="22.5">
      <c r="A60" s="3"/>
      <c r="B60" s="32" t="s">
        <v>43</v>
      </c>
      <c r="C60" s="23">
        <v>650</v>
      </c>
      <c r="D60" s="24">
        <v>3</v>
      </c>
      <c r="E60" s="33" t="s">
        <v>6</v>
      </c>
      <c r="F60" s="25"/>
      <c r="G60" s="26" t="s">
        <v>33</v>
      </c>
      <c r="H60" s="16">
        <f>H61+H64+H68</f>
        <v>315.09999999999997</v>
      </c>
      <c r="I60" s="16">
        <f t="shared" ref="I60:K60" si="14">I61+I64+I68</f>
        <v>235</v>
      </c>
      <c r="J60" s="16">
        <f t="shared" si="14"/>
        <v>315.09999999999997</v>
      </c>
      <c r="K60" s="16">
        <f t="shared" si="14"/>
        <v>235</v>
      </c>
    </row>
    <row r="61" spans="1:11">
      <c r="A61" s="3"/>
      <c r="B61" s="32" t="s">
        <v>42</v>
      </c>
      <c r="C61" s="23">
        <v>650</v>
      </c>
      <c r="D61" s="24">
        <v>3</v>
      </c>
      <c r="E61" s="24">
        <v>4</v>
      </c>
      <c r="F61" s="25"/>
      <c r="G61" s="26" t="s">
        <v>33</v>
      </c>
      <c r="H61" s="16">
        <f>H62</f>
        <v>235</v>
      </c>
      <c r="I61" s="16">
        <f t="shared" ref="I61:K61" si="15">I62</f>
        <v>235</v>
      </c>
      <c r="J61" s="16">
        <f t="shared" si="15"/>
        <v>235</v>
      </c>
      <c r="K61" s="16">
        <f t="shared" si="15"/>
        <v>235</v>
      </c>
    </row>
    <row r="62" spans="1:11" ht="33.75">
      <c r="A62" s="3"/>
      <c r="B62" s="30" t="s">
        <v>76</v>
      </c>
      <c r="C62" s="23">
        <v>650</v>
      </c>
      <c r="D62" s="24">
        <v>3</v>
      </c>
      <c r="E62" s="24">
        <v>4</v>
      </c>
      <c r="F62" s="25">
        <v>1315931</v>
      </c>
      <c r="G62" s="26"/>
      <c r="H62" s="16">
        <f>SUM(H63:H63)</f>
        <v>235</v>
      </c>
      <c r="I62" s="16">
        <f t="shared" ref="I62:K62" si="16">SUM(I63:I63)</f>
        <v>235</v>
      </c>
      <c r="J62" s="16">
        <f t="shared" si="16"/>
        <v>235</v>
      </c>
      <c r="K62" s="16">
        <f t="shared" si="16"/>
        <v>235</v>
      </c>
    </row>
    <row r="63" spans="1:11" ht="33.75">
      <c r="A63" s="3"/>
      <c r="B63" s="28" t="s">
        <v>68</v>
      </c>
      <c r="C63" s="23">
        <v>650</v>
      </c>
      <c r="D63" s="24">
        <v>3</v>
      </c>
      <c r="E63" s="24">
        <v>4</v>
      </c>
      <c r="F63" s="25">
        <v>1315931</v>
      </c>
      <c r="G63" s="26">
        <v>244</v>
      </c>
      <c r="H63" s="16">
        <v>235</v>
      </c>
      <c r="I63" s="16">
        <f t="shared" ref="I62:I63" si="17">H63</f>
        <v>235</v>
      </c>
      <c r="J63" s="16">
        <v>235</v>
      </c>
      <c r="K63" s="16">
        <v>235</v>
      </c>
    </row>
    <row r="64" spans="1:11" ht="33.75">
      <c r="A64" s="3"/>
      <c r="B64" s="32" t="s">
        <v>41</v>
      </c>
      <c r="C64" s="23">
        <v>650</v>
      </c>
      <c r="D64" s="24">
        <v>3</v>
      </c>
      <c r="E64" s="24">
        <v>9</v>
      </c>
      <c r="F64" s="25"/>
      <c r="G64" s="26" t="s">
        <v>33</v>
      </c>
      <c r="H64" s="16">
        <f>H65</f>
        <v>50.9</v>
      </c>
      <c r="I64" s="16">
        <f t="shared" ref="I64:K64" si="18">I65</f>
        <v>0</v>
      </c>
      <c r="J64" s="16">
        <f t="shared" si="18"/>
        <v>50.9</v>
      </c>
      <c r="K64" s="16">
        <f t="shared" si="18"/>
        <v>0</v>
      </c>
    </row>
    <row r="65" spans="1:11" ht="56.25">
      <c r="A65" s="3"/>
      <c r="B65" s="30" t="s">
        <v>40</v>
      </c>
      <c r="C65" s="23">
        <v>650</v>
      </c>
      <c r="D65" s="24">
        <v>3</v>
      </c>
      <c r="E65" s="24">
        <v>9</v>
      </c>
      <c r="F65" s="25">
        <v>1412108</v>
      </c>
      <c r="G65" s="26"/>
      <c r="H65" s="16">
        <f>SUM(H66:H67)</f>
        <v>50.9</v>
      </c>
      <c r="I65" s="16">
        <f t="shared" ref="I65:K65" si="19">SUM(I66:I67)</f>
        <v>0</v>
      </c>
      <c r="J65" s="16">
        <f t="shared" si="19"/>
        <v>50.9</v>
      </c>
      <c r="K65" s="16">
        <f t="shared" si="19"/>
        <v>0</v>
      </c>
    </row>
    <row r="66" spans="1:11" ht="33.75">
      <c r="A66" s="3"/>
      <c r="B66" s="28" t="s">
        <v>68</v>
      </c>
      <c r="C66" s="23">
        <v>650</v>
      </c>
      <c r="D66" s="24">
        <v>3</v>
      </c>
      <c r="E66" s="24">
        <v>9</v>
      </c>
      <c r="F66" s="25">
        <v>1412108</v>
      </c>
      <c r="G66" s="26">
        <v>244</v>
      </c>
      <c r="H66" s="16">
        <v>49.9</v>
      </c>
      <c r="I66" s="16"/>
      <c r="J66" s="16">
        <v>49.9</v>
      </c>
      <c r="K66" s="16"/>
    </row>
    <row r="67" spans="1:11">
      <c r="A67" s="3"/>
      <c r="B67" s="28" t="s">
        <v>102</v>
      </c>
      <c r="C67" s="23">
        <v>650</v>
      </c>
      <c r="D67" s="24">
        <v>3</v>
      </c>
      <c r="E67" s="24">
        <v>9</v>
      </c>
      <c r="F67" s="25">
        <v>1412108</v>
      </c>
      <c r="G67" s="26">
        <v>360</v>
      </c>
      <c r="H67" s="16">
        <v>1</v>
      </c>
      <c r="I67" s="16"/>
      <c r="J67" s="16">
        <v>1</v>
      </c>
      <c r="K67" s="16"/>
    </row>
    <row r="68" spans="1:11" ht="33.75">
      <c r="A68" s="3"/>
      <c r="B68" s="28" t="s">
        <v>129</v>
      </c>
      <c r="C68" s="23">
        <v>650</v>
      </c>
      <c r="D68" s="24">
        <v>3</v>
      </c>
      <c r="E68" s="24">
        <v>14</v>
      </c>
      <c r="F68" s="25"/>
      <c r="G68" s="26"/>
      <c r="H68" s="16">
        <f>H69</f>
        <v>29.2</v>
      </c>
      <c r="I68" s="16">
        <f t="shared" ref="I68:K69" si="20">I69</f>
        <v>0</v>
      </c>
      <c r="J68" s="16">
        <f t="shared" si="20"/>
        <v>29.2</v>
      </c>
      <c r="K68" s="16">
        <f t="shared" si="20"/>
        <v>0</v>
      </c>
    </row>
    <row r="69" spans="1:11" ht="45">
      <c r="A69" s="3"/>
      <c r="B69" s="32" t="s">
        <v>130</v>
      </c>
      <c r="C69" s="23">
        <v>650</v>
      </c>
      <c r="D69" s="24">
        <v>3</v>
      </c>
      <c r="E69" s="24">
        <v>14</v>
      </c>
      <c r="F69" s="25">
        <v>1300000</v>
      </c>
      <c r="G69" s="26"/>
      <c r="H69" s="16">
        <f>H70</f>
        <v>29.2</v>
      </c>
      <c r="I69" s="16">
        <f t="shared" si="20"/>
        <v>0</v>
      </c>
      <c r="J69" s="16">
        <f t="shared" si="20"/>
        <v>29.2</v>
      </c>
      <c r="K69" s="16">
        <f t="shared" si="20"/>
        <v>0</v>
      </c>
    </row>
    <row r="70" spans="1:11" ht="22.5">
      <c r="A70" s="3"/>
      <c r="B70" s="30" t="s">
        <v>131</v>
      </c>
      <c r="C70" s="23">
        <v>650</v>
      </c>
      <c r="D70" s="24">
        <v>3</v>
      </c>
      <c r="E70" s="24">
        <v>14</v>
      </c>
      <c r="F70" s="25">
        <v>1310000</v>
      </c>
      <c r="G70" s="26"/>
      <c r="H70" s="16">
        <f>H71+H73</f>
        <v>29.2</v>
      </c>
      <c r="I70" s="16">
        <f t="shared" ref="I70:K70" si="21">I71+I73</f>
        <v>0</v>
      </c>
      <c r="J70" s="16">
        <f t="shared" si="21"/>
        <v>29.2</v>
      </c>
      <c r="K70" s="16">
        <f t="shared" si="21"/>
        <v>0</v>
      </c>
    </row>
    <row r="71" spans="1:11" ht="78.75">
      <c r="A71" s="3"/>
      <c r="B71" s="28" t="s">
        <v>132</v>
      </c>
      <c r="C71" s="23">
        <v>650</v>
      </c>
      <c r="D71" s="24">
        <v>3</v>
      </c>
      <c r="E71" s="24">
        <v>14</v>
      </c>
      <c r="F71" s="25">
        <v>1315412</v>
      </c>
      <c r="G71" s="26"/>
      <c r="H71" s="16">
        <f>H72</f>
        <v>20.399999999999999</v>
      </c>
      <c r="I71" s="16">
        <f t="shared" ref="I71:K71" si="22">I72</f>
        <v>0</v>
      </c>
      <c r="J71" s="16">
        <f t="shared" si="22"/>
        <v>20.399999999999999</v>
      </c>
      <c r="K71" s="16">
        <f t="shared" si="22"/>
        <v>0</v>
      </c>
    </row>
    <row r="72" spans="1:11" ht="33.75">
      <c r="A72" s="3"/>
      <c r="B72" s="28" t="s">
        <v>68</v>
      </c>
      <c r="C72" s="23">
        <v>650</v>
      </c>
      <c r="D72" s="24">
        <v>3</v>
      </c>
      <c r="E72" s="24">
        <v>14</v>
      </c>
      <c r="F72" s="25">
        <v>1315412</v>
      </c>
      <c r="G72" s="26">
        <v>244</v>
      </c>
      <c r="H72" s="16">
        <v>20.399999999999999</v>
      </c>
      <c r="I72" s="16"/>
      <c r="J72" s="16">
        <v>20.399999999999999</v>
      </c>
      <c r="K72" s="16"/>
    </row>
    <row r="73" spans="1:11" ht="12.75" customHeight="1">
      <c r="A73" s="3"/>
      <c r="B73" s="32" t="s">
        <v>117</v>
      </c>
      <c r="C73" s="23">
        <v>650</v>
      </c>
      <c r="D73" s="24">
        <v>3</v>
      </c>
      <c r="E73" s="24">
        <v>14</v>
      </c>
      <c r="F73" s="25">
        <v>1317060</v>
      </c>
      <c r="G73" s="26"/>
      <c r="H73" s="16">
        <f>H74</f>
        <v>8.8000000000000007</v>
      </c>
      <c r="I73" s="16">
        <f t="shared" ref="I73:K73" si="23">I74</f>
        <v>0</v>
      </c>
      <c r="J73" s="16">
        <f t="shared" si="23"/>
        <v>8.8000000000000007</v>
      </c>
      <c r="K73" s="16">
        <f t="shared" si="23"/>
        <v>0</v>
      </c>
    </row>
    <row r="74" spans="1:11" ht="33.75">
      <c r="A74" s="3"/>
      <c r="B74" s="28" t="s">
        <v>68</v>
      </c>
      <c r="C74" s="23">
        <v>650</v>
      </c>
      <c r="D74" s="24">
        <v>3</v>
      </c>
      <c r="E74" s="24">
        <v>14</v>
      </c>
      <c r="F74" s="25">
        <v>1317060</v>
      </c>
      <c r="G74" s="26">
        <v>244</v>
      </c>
      <c r="H74" s="16">
        <v>8.8000000000000007</v>
      </c>
      <c r="I74" s="16"/>
      <c r="J74" s="16">
        <v>8.8000000000000007</v>
      </c>
      <c r="K74" s="16"/>
    </row>
    <row r="75" spans="1:11">
      <c r="A75" s="3"/>
      <c r="B75" s="32" t="s">
        <v>39</v>
      </c>
      <c r="C75" s="23">
        <v>650</v>
      </c>
      <c r="D75" s="33" t="s">
        <v>32</v>
      </c>
      <c r="E75" s="33" t="s">
        <v>6</v>
      </c>
      <c r="F75" s="25"/>
      <c r="G75" s="26" t="s">
        <v>33</v>
      </c>
      <c r="H75" s="16">
        <f>H76+H85+H90+H93+H96</f>
        <v>20393.400000000001</v>
      </c>
      <c r="I75" s="16">
        <f t="shared" ref="I75:K75" si="24">I76+I85+I90+I93+I96</f>
        <v>0</v>
      </c>
      <c r="J75" s="16">
        <f t="shared" si="24"/>
        <v>19516.800000000003</v>
      </c>
      <c r="K75" s="16">
        <f t="shared" si="24"/>
        <v>0</v>
      </c>
    </row>
    <row r="76" spans="1:11">
      <c r="A76" s="3"/>
      <c r="B76" s="32" t="s">
        <v>38</v>
      </c>
      <c r="C76" s="23">
        <v>650</v>
      </c>
      <c r="D76" s="33" t="s">
        <v>32</v>
      </c>
      <c r="E76" s="33" t="s">
        <v>8</v>
      </c>
      <c r="F76" s="25"/>
      <c r="G76" s="26" t="s">
        <v>33</v>
      </c>
      <c r="H76" s="16">
        <f>H81+H77+H83+H79</f>
        <v>6945.5</v>
      </c>
      <c r="I76" s="16">
        <f t="shared" ref="I76:K76" si="25">I81+I77+I83+I79</f>
        <v>0</v>
      </c>
      <c r="J76" s="16">
        <f t="shared" si="25"/>
        <v>6879.8</v>
      </c>
      <c r="K76" s="16">
        <f t="shared" si="25"/>
        <v>0</v>
      </c>
    </row>
    <row r="77" spans="1:11" ht="45.75" customHeight="1">
      <c r="A77" s="3"/>
      <c r="B77" s="28" t="s">
        <v>103</v>
      </c>
      <c r="C77" s="23">
        <v>650</v>
      </c>
      <c r="D77" s="33" t="s">
        <v>32</v>
      </c>
      <c r="E77" s="33" t="s">
        <v>8</v>
      </c>
      <c r="F77" s="25">
        <v>715604</v>
      </c>
      <c r="G77" s="26"/>
      <c r="H77" s="16">
        <f>H78</f>
        <v>5027.3</v>
      </c>
      <c r="I77" s="16">
        <f t="shared" ref="I77:K77" si="26">I78</f>
        <v>0</v>
      </c>
      <c r="J77" s="16">
        <f t="shared" si="26"/>
        <v>4961.6000000000004</v>
      </c>
      <c r="K77" s="16">
        <f t="shared" si="26"/>
        <v>0</v>
      </c>
    </row>
    <row r="78" spans="1:11" ht="33.75">
      <c r="A78" s="3"/>
      <c r="B78" s="28" t="s">
        <v>71</v>
      </c>
      <c r="C78" s="23">
        <v>650</v>
      </c>
      <c r="D78" s="33" t="s">
        <v>32</v>
      </c>
      <c r="E78" s="33" t="s">
        <v>8</v>
      </c>
      <c r="F78" s="25">
        <v>715604</v>
      </c>
      <c r="G78" s="26">
        <v>111</v>
      </c>
      <c r="H78" s="16">
        <v>5027.3</v>
      </c>
      <c r="I78" s="16"/>
      <c r="J78" s="16">
        <v>4961.6000000000004</v>
      </c>
      <c r="K78" s="16"/>
    </row>
    <row r="79" spans="1:11" ht="45">
      <c r="A79" s="3"/>
      <c r="B79" s="28" t="s">
        <v>135</v>
      </c>
      <c r="C79" s="23">
        <v>650</v>
      </c>
      <c r="D79" s="33" t="s">
        <v>32</v>
      </c>
      <c r="E79" s="33" t="s">
        <v>8</v>
      </c>
      <c r="F79" s="25" t="s">
        <v>133</v>
      </c>
      <c r="G79" s="26"/>
      <c r="H79" s="16">
        <f>H80</f>
        <v>105.5</v>
      </c>
      <c r="I79" s="16">
        <f t="shared" ref="I79:K79" si="27">I80</f>
        <v>0</v>
      </c>
      <c r="J79" s="16">
        <f t="shared" si="27"/>
        <v>105.5</v>
      </c>
      <c r="K79" s="16">
        <f t="shared" si="27"/>
        <v>0</v>
      </c>
    </row>
    <row r="80" spans="1:11" ht="33.75">
      <c r="A80" s="3"/>
      <c r="B80" s="28" t="s">
        <v>71</v>
      </c>
      <c r="C80" s="23">
        <v>650</v>
      </c>
      <c r="D80" s="33" t="s">
        <v>32</v>
      </c>
      <c r="E80" s="33" t="s">
        <v>8</v>
      </c>
      <c r="F80" s="25" t="s">
        <v>133</v>
      </c>
      <c r="G80" s="26">
        <v>111</v>
      </c>
      <c r="H80" s="16">
        <v>105.5</v>
      </c>
      <c r="I80" s="16"/>
      <c r="J80" s="16">
        <v>105.5</v>
      </c>
      <c r="K80" s="16"/>
    </row>
    <row r="81" spans="1:11" ht="22.5">
      <c r="A81" s="3"/>
      <c r="B81" s="28" t="s">
        <v>20</v>
      </c>
      <c r="C81" s="23">
        <v>650</v>
      </c>
      <c r="D81" s="33" t="s">
        <v>32</v>
      </c>
      <c r="E81" s="33" t="s">
        <v>8</v>
      </c>
      <c r="F81" s="25">
        <v>717061</v>
      </c>
      <c r="G81" s="26"/>
      <c r="H81" s="16">
        <f>H82</f>
        <v>1732.7</v>
      </c>
      <c r="I81" s="16">
        <f t="shared" ref="I81:K81" si="28">I82</f>
        <v>0</v>
      </c>
      <c r="J81" s="16">
        <f t="shared" si="28"/>
        <v>1732.7</v>
      </c>
      <c r="K81" s="16">
        <f t="shared" si="28"/>
        <v>0</v>
      </c>
    </row>
    <row r="82" spans="1:11" ht="33.75">
      <c r="A82" s="3"/>
      <c r="B82" s="28" t="s">
        <v>71</v>
      </c>
      <c r="C82" s="23">
        <v>650</v>
      </c>
      <c r="D82" s="33" t="s">
        <v>32</v>
      </c>
      <c r="E82" s="33" t="s">
        <v>8</v>
      </c>
      <c r="F82" s="25">
        <v>717061</v>
      </c>
      <c r="G82" s="26">
        <v>111</v>
      </c>
      <c r="H82" s="16">
        <v>1732.7</v>
      </c>
      <c r="I82" s="16"/>
      <c r="J82" s="16">
        <v>1732.7</v>
      </c>
      <c r="K82" s="16"/>
    </row>
    <row r="83" spans="1:11" ht="56.25">
      <c r="A83" s="3"/>
      <c r="B83" s="28" t="s">
        <v>111</v>
      </c>
      <c r="C83" s="23">
        <v>650</v>
      </c>
      <c r="D83" s="33" t="s">
        <v>32</v>
      </c>
      <c r="E83" s="33" t="s">
        <v>8</v>
      </c>
      <c r="F83" s="29" t="s">
        <v>112</v>
      </c>
      <c r="G83" s="26"/>
      <c r="H83" s="16">
        <f>H84</f>
        <v>80</v>
      </c>
      <c r="I83" s="16">
        <f t="shared" ref="I83:K83" si="29">I84</f>
        <v>0</v>
      </c>
      <c r="J83" s="16">
        <f t="shared" si="29"/>
        <v>80</v>
      </c>
      <c r="K83" s="16">
        <f t="shared" si="29"/>
        <v>0</v>
      </c>
    </row>
    <row r="84" spans="1:11" ht="33.75">
      <c r="A84" s="3"/>
      <c r="B84" s="28" t="s">
        <v>71</v>
      </c>
      <c r="C84" s="23">
        <v>650</v>
      </c>
      <c r="D84" s="33" t="s">
        <v>32</v>
      </c>
      <c r="E84" s="33" t="s">
        <v>8</v>
      </c>
      <c r="F84" s="29" t="s">
        <v>112</v>
      </c>
      <c r="G84" s="26">
        <v>111</v>
      </c>
      <c r="H84" s="16">
        <v>80</v>
      </c>
      <c r="I84" s="16"/>
      <c r="J84" s="16">
        <v>80</v>
      </c>
      <c r="K84" s="16"/>
    </row>
    <row r="85" spans="1:11">
      <c r="A85" s="3"/>
      <c r="B85" s="32" t="s">
        <v>37</v>
      </c>
      <c r="C85" s="23">
        <v>650</v>
      </c>
      <c r="D85" s="33" t="s">
        <v>32</v>
      </c>
      <c r="E85" s="33" t="s">
        <v>18</v>
      </c>
      <c r="F85" s="25"/>
      <c r="G85" s="26" t="s">
        <v>33</v>
      </c>
      <c r="H85" s="16">
        <f>H86+H88</f>
        <v>6481.1</v>
      </c>
      <c r="I85" s="16">
        <f t="shared" ref="I85:K85" si="30">I86+I88</f>
        <v>0</v>
      </c>
      <c r="J85" s="16">
        <f t="shared" si="30"/>
        <v>6481.1</v>
      </c>
      <c r="K85" s="16">
        <f t="shared" si="30"/>
        <v>0</v>
      </c>
    </row>
    <row r="86" spans="1:11" ht="56.25">
      <c r="A86" s="3"/>
      <c r="B86" s="28" t="s">
        <v>3</v>
      </c>
      <c r="C86" s="23">
        <v>650</v>
      </c>
      <c r="D86" s="33" t="s">
        <v>32</v>
      </c>
      <c r="E86" s="33" t="s">
        <v>18</v>
      </c>
      <c r="F86" s="25">
        <v>1822129</v>
      </c>
      <c r="G86" s="26"/>
      <c r="H86" s="16">
        <f>H87</f>
        <v>997.6</v>
      </c>
      <c r="I86" s="16">
        <f t="shared" ref="I86:K86" si="31">I87</f>
        <v>0</v>
      </c>
      <c r="J86" s="16">
        <f t="shared" si="31"/>
        <v>997.6</v>
      </c>
      <c r="K86" s="16">
        <f t="shared" si="31"/>
        <v>0</v>
      </c>
    </row>
    <row r="87" spans="1:11" ht="33.75">
      <c r="A87" s="3"/>
      <c r="B87" s="28" t="s">
        <v>27</v>
      </c>
      <c r="C87" s="23">
        <v>650</v>
      </c>
      <c r="D87" s="33" t="s">
        <v>32</v>
      </c>
      <c r="E87" s="33" t="s">
        <v>18</v>
      </c>
      <c r="F87" s="25">
        <v>1822129</v>
      </c>
      <c r="G87" s="26">
        <v>810</v>
      </c>
      <c r="H87" s="16">
        <v>997.6</v>
      </c>
      <c r="I87" s="16"/>
      <c r="J87" s="16">
        <v>997.6</v>
      </c>
      <c r="K87" s="16"/>
    </row>
    <row r="88" spans="1:11" ht="45">
      <c r="A88" s="3"/>
      <c r="B88" s="28" t="s">
        <v>136</v>
      </c>
      <c r="C88" s="23">
        <v>650</v>
      </c>
      <c r="D88" s="33" t="s">
        <v>32</v>
      </c>
      <c r="E88" s="33" t="s">
        <v>18</v>
      </c>
      <c r="F88" s="25" t="s">
        <v>134</v>
      </c>
      <c r="G88" s="26"/>
      <c r="H88" s="16">
        <f>H89</f>
        <v>5483.5</v>
      </c>
      <c r="I88" s="16">
        <f t="shared" ref="I88:K88" si="32">I89</f>
        <v>0</v>
      </c>
      <c r="J88" s="16">
        <f t="shared" si="32"/>
        <v>5483.5</v>
      </c>
      <c r="K88" s="16">
        <f t="shared" si="32"/>
        <v>0</v>
      </c>
    </row>
    <row r="89" spans="1:11" ht="33.75">
      <c r="A89" s="3"/>
      <c r="B89" s="28" t="s">
        <v>27</v>
      </c>
      <c r="C89" s="23">
        <v>650</v>
      </c>
      <c r="D89" s="33" t="s">
        <v>32</v>
      </c>
      <c r="E89" s="33" t="s">
        <v>18</v>
      </c>
      <c r="F89" s="25" t="s">
        <v>134</v>
      </c>
      <c r="G89" s="26">
        <v>810</v>
      </c>
      <c r="H89" s="16">
        <v>5483.5</v>
      </c>
      <c r="I89" s="16"/>
      <c r="J89" s="16">
        <v>5483.5</v>
      </c>
      <c r="K89" s="16"/>
    </row>
    <row r="90" spans="1:11">
      <c r="A90" s="3"/>
      <c r="B90" s="32" t="s">
        <v>36</v>
      </c>
      <c r="C90" s="23">
        <v>650</v>
      </c>
      <c r="D90" s="33" t="s">
        <v>32</v>
      </c>
      <c r="E90" s="33" t="s">
        <v>35</v>
      </c>
      <c r="F90" s="25"/>
      <c r="G90" s="26" t="s">
        <v>33</v>
      </c>
      <c r="H90" s="16">
        <f>H91</f>
        <v>5484.9</v>
      </c>
      <c r="I90" s="16">
        <f t="shared" ref="I90:K91" si="33">I91</f>
        <v>0</v>
      </c>
      <c r="J90" s="16">
        <f t="shared" si="33"/>
        <v>4674</v>
      </c>
      <c r="K90" s="16">
        <f t="shared" si="33"/>
        <v>0</v>
      </c>
    </row>
    <row r="91" spans="1:11" ht="56.25">
      <c r="A91" s="3"/>
      <c r="B91" s="32" t="s">
        <v>3</v>
      </c>
      <c r="C91" s="23">
        <v>650</v>
      </c>
      <c r="D91" s="33" t="s">
        <v>32</v>
      </c>
      <c r="E91" s="33" t="s">
        <v>35</v>
      </c>
      <c r="F91" s="25">
        <v>1862108</v>
      </c>
      <c r="G91" s="26"/>
      <c r="H91" s="16">
        <f>H92</f>
        <v>5484.9</v>
      </c>
      <c r="I91" s="16">
        <f t="shared" si="33"/>
        <v>0</v>
      </c>
      <c r="J91" s="16">
        <f t="shared" si="33"/>
        <v>4674</v>
      </c>
      <c r="K91" s="16">
        <f t="shared" si="33"/>
        <v>0</v>
      </c>
    </row>
    <row r="92" spans="1:11" ht="33.75">
      <c r="A92" s="3"/>
      <c r="B92" s="28" t="s">
        <v>68</v>
      </c>
      <c r="C92" s="23">
        <v>650</v>
      </c>
      <c r="D92" s="33" t="s">
        <v>32</v>
      </c>
      <c r="E92" s="33" t="s">
        <v>35</v>
      </c>
      <c r="F92" s="25">
        <v>1862108</v>
      </c>
      <c r="G92" s="26">
        <v>244</v>
      </c>
      <c r="H92" s="16">
        <v>5484.9</v>
      </c>
      <c r="I92" s="16"/>
      <c r="J92" s="16">
        <v>4674</v>
      </c>
      <c r="K92" s="16"/>
    </row>
    <row r="93" spans="1:11">
      <c r="A93" s="3"/>
      <c r="B93" s="32" t="s">
        <v>34</v>
      </c>
      <c r="C93" s="23">
        <v>650</v>
      </c>
      <c r="D93" s="33" t="s">
        <v>32</v>
      </c>
      <c r="E93" s="33" t="s">
        <v>12</v>
      </c>
      <c r="F93" s="25"/>
      <c r="G93" s="26" t="s">
        <v>33</v>
      </c>
      <c r="H93" s="16">
        <f>H94</f>
        <v>929.7</v>
      </c>
      <c r="I93" s="16">
        <f t="shared" ref="I93:K94" si="34">I94</f>
        <v>0</v>
      </c>
      <c r="J93" s="16">
        <f t="shared" si="34"/>
        <v>929.7</v>
      </c>
      <c r="K93" s="16">
        <f t="shared" si="34"/>
        <v>0</v>
      </c>
    </row>
    <row r="94" spans="1:11">
      <c r="A94" s="3"/>
      <c r="B94" s="30" t="s">
        <v>77</v>
      </c>
      <c r="C94" s="23">
        <v>650</v>
      </c>
      <c r="D94" s="33" t="s">
        <v>32</v>
      </c>
      <c r="E94" s="33" t="s">
        <v>12</v>
      </c>
      <c r="F94" s="25">
        <v>1712128</v>
      </c>
      <c r="G94" s="17"/>
      <c r="H94" s="16">
        <f>H95</f>
        <v>929.7</v>
      </c>
      <c r="I94" s="16">
        <f t="shared" si="34"/>
        <v>0</v>
      </c>
      <c r="J94" s="16">
        <f t="shared" si="34"/>
        <v>929.7</v>
      </c>
      <c r="K94" s="16">
        <f t="shared" si="34"/>
        <v>0</v>
      </c>
    </row>
    <row r="95" spans="1:11" ht="33.75">
      <c r="A95" s="3"/>
      <c r="B95" s="28" t="s">
        <v>68</v>
      </c>
      <c r="C95" s="23">
        <v>650</v>
      </c>
      <c r="D95" s="33" t="s">
        <v>32</v>
      </c>
      <c r="E95" s="33" t="s">
        <v>12</v>
      </c>
      <c r="F95" s="25">
        <v>1712128</v>
      </c>
      <c r="G95" s="26">
        <v>244</v>
      </c>
      <c r="H95" s="16">
        <v>929.7</v>
      </c>
      <c r="I95" s="16"/>
      <c r="J95" s="16">
        <v>929.7</v>
      </c>
      <c r="K95" s="16"/>
    </row>
    <row r="96" spans="1:11" ht="22.5">
      <c r="A96" s="3"/>
      <c r="B96" s="28" t="s">
        <v>113</v>
      </c>
      <c r="C96" s="23">
        <v>650</v>
      </c>
      <c r="D96" s="33" t="s">
        <v>32</v>
      </c>
      <c r="E96" s="33" t="s">
        <v>114</v>
      </c>
      <c r="F96" s="25"/>
      <c r="G96" s="26"/>
      <c r="H96" s="16">
        <f>H97+H99</f>
        <v>552.20000000000005</v>
      </c>
      <c r="I96" s="16">
        <f t="shared" ref="I96:K96" si="35">I97+I99</f>
        <v>0</v>
      </c>
      <c r="J96" s="16">
        <f t="shared" si="35"/>
        <v>552.20000000000005</v>
      </c>
      <c r="K96" s="16">
        <f t="shared" si="35"/>
        <v>0</v>
      </c>
    </row>
    <row r="97" spans="1:11" ht="45">
      <c r="A97" s="3"/>
      <c r="B97" s="28" t="s">
        <v>115</v>
      </c>
      <c r="C97" s="23">
        <v>650</v>
      </c>
      <c r="D97" s="33" t="s">
        <v>32</v>
      </c>
      <c r="E97" s="33" t="s">
        <v>114</v>
      </c>
      <c r="F97" s="29" t="s">
        <v>116</v>
      </c>
      <c r="G97" s="26"/>
      <c r="H97" s="16">
        <f>H98</f>
        <v>541.20000000000005</v>
      </c>
      <c r="I97" s="16">
        <f t="shared" ref="I97:K97" si="36">I98</f>
        <v>0</v>
      </c>
      <c r="J97" s="16">
        <f t="shared" si="36"/>
        <v>541.20000000000005</v>
      </c>
      <c r="K97" s="16">
        <f t="shared" si="36"/>
        <v>0</v>
      </c>
    </row>
    <row r="98" spans="1:11" ht="33.75">
      <c r="A98" s="3"/>
      <c r="B98" s="28" t="s">
        <v>68</v>
      </c>
      <c r="C98" s="23">
        <v>650</v>
      </c>
      <c r="D98" s="33" t="s">
        <v>32</v>
      </c>
      <c r="E98" s="33" t="s">
        <v>114</v>
      </c>
      <c r="F98" s="29" t="s">
        <v>116</v>
      </c>
      <c r="G98" s="26">
        <v>244</v>
      </c>
      <c r="H98" s="16">
        <v>541.20000000000005</v>
      </c>
      <c r="I98" s="16"/>
      <c r="J98" s="16">
        <v>541.20000000000005</v>
      </c>
      <c r="K98" s="16"/>
    </row>
    <row r="99" spans="1:11" ht="22.5">
      <c r="A99" s="3"/>
      <c r="B99" s="28" t="s">
        <v>117</v>
      </c>
      <c r="C99" s="23">
        <v>650</v>
      </c>
      <c r="D99" s="33" t="s">
        <v>32</v>
      </c>
      <c r="E99" s="33" t="s">
        <v>114</v>
      </c>
      <c r="F99" s="29" t="s">
        <v>118</v>
      </c>
      <c r="G99" s="26"/>
      <c r="H99" s="16">
        <f>H100</f>
        <v>11</v>
      </c>
      <c r="I99" s="16">
        <f t="shared" ref="I99:K99" si="37">I100</f>
        <v>0</v>
      </c>
      <c r="J99" s="16">
        <f t="shared" si="37"/>
        <v>11</v>
      </c>
      <c r="K99" s="16">
        <f t="shared" si="37"/>
        <v>0</v>
      </c>
    </row>
    <row r="100" spans="1:11" ht="33.75">
      <c r="A100" s="3"/>
      <c r="B100" s="28" t="s">
        <v>68</v>
      </c>
      <c r="C100" s="23">
        <v>650</v>
      </c>
      <c r="D100" s="33" t="s">
        <v>32</v>
      </c>
      <c r="E100" s="33" t="s">
        <v>114</v>
      </c>
      <c r="F100" s="29" t="s">
        <v>118</v>
      </c>
      <c r="G100" s="26">
        <v>244</v>
      </c>
      <c r="H100" s="16">
        <v>11</v>
      </c>
      <c r="I100" s="16"/>
      <c r="J100" s="16">
        <v>11</v>
      </c>
      <c r="K100" s="16"/>
    </row>
    <row r="101" spans="1:11">
      <c r="A101" s="3"/>
      <c r="B101" s="32" t="s">
        <v>31</v>
      </c>
      <c r="C101" s="23">
        <v>650</v>
      </c>
      <c r="D101" s="33" t="s">
        <v>23</v>
      </c>
      <c r="E101" s="33" t="s">
        <v>6</v>
      </c>
      <c r="F101" s="25"/>
      <c r="G101" s="26"/>
      <c r="H101" s="16">
        <f>H102+H112+H130</f>
        <v>22638.5</v>
      </c>
      <c r="I101" s="16">
        <f t="shared" ref="I101:K101" si="38">I102+I112+I130</f>
        <v>0</v>
      </c>
      <c r="J101" s="16">
        <f t="shared" si="38"/>
        <v>17225.400000000001</v>
      </c>
      <c r="K101" s="16">
        <f t="shared" si="38"/>
        <v>0</v>
      </c>
    </row>
    <row r="102" spans="1:11">
      <c r="A102" s="3"/>
      <c r="B102" s="32" t="s">
        <v>30</v>
      </c>
      <c r="C102" s="23">
        <v>650</v>
      </c>
      <c r="D102" s="33" t="s">
        <v>23</v>
      </c>
      <c r="E102" s="33" t="s">
        <v>8</v>
      </c>
      <c r="F102" s="25"/>
      <c r="G102" s="26"/>
      <c r="H102" s="16">
        <f>H103+H107</f>
        <v>2249.6999999999998</v>
      </c>
      <c r="I102" s="16">
        <f t="shared" ref="I102:K102" si="39">I103+I107</f>
        <v>0</v>
      </c>
      <c r="J102" s="16">
        <f t="shared" si="39"/>
        <v>1950.7</v>
      </c>
      <c r="K102" s="16">
        <f t="shared" si="39"/>
        <v>0</v>
      </c>
    </row>
    <row r="103" spans="1:11" ht="56.25">
      <c r="A103" s="3"/>
      <c r="B103" s="30" t="s">
        <v>28</v>
      </c>
      <c r="C103" s="23">
        <v>650</v>
      </c>
      <c r="D103" s="33" t="s">
        <v>23</v>
      </c>
      <c r="E103" s="33" t="s">
        <v>8</v>
      </c>
      <c r="F103" s="26">
        <v>1212108</v>
      </c>
      <c r="G103" s="16"/>
      <c r="H103" s="16">
        <f>SUM(H104:H106)</f>
        <v>2249.6999999999998</v>
      </c>
      <c r="I103" s="16">
        <f t="shared" ref="I103:K103" si="40">SUM(I104:I106)</f>
        <v>0</v>
      </c>
      <c r="J103" s="16">
        <f t="shared" si="40"/>
        <v>1950.7</v>
      </c>
      <c r="K103" s="16">
        <f t="shared" si="40"/>
        <v>0</v>
      </c>
    </row>
    <row r="104" spans="1:11" ht="33.75">
      <c r="A104" s="3"/>
      <c r="B104" s="30" t="s">
        <v>104</v>
      </c>
      <c r="C104" s="23">
        <v>650</v>
      </c>
      <c r="D104" s="33" t="s">
        <v>23</v>
      </c>
      <c r="E104" s="33" t="s">
        <v>8</v>
      </c>
      <c r="F104" s="26">
        <v>1212108</v>
      </c>
      <c r="G104" s="26">
        <v>243</v>
      </c>
      <c r="H104" s="16">
        <v>1275.2</v>
      </c>
      <c r="I104" s="16"/>
      <c r="J104" s="16">
        <v>1026.4000000000001</v>
      </c>
      <c r="K104" s="16"/>
    </row>
    <row r="105" spans="1:11" ht="33.75">
      <c r="A105" s="3"/>
      <c r="B105" s="28" t="s">
        <v>68</v>
      </c>
      <c r="C105" s="23">
        <v>650</v>
      </c>
      <c r="D105" s="33" t="s">
        <v>23</v>
      </c>
      <c r="E105" s="33" t="s">
        <v>8</v>
      </c>
      <c r="F105" s="26">
        <v>1212108</v>
      </c>
      <c r="G105" s="26">
        <v>244</v>
      </c>
      <c r="H105" s="16">
        <v>848.5</v>
      </c>
      <c r="I105" s="16"/>
      <c r="J105" s="16">
        <v>848.5</v>
      </c>
      <c r="K105" s="16"/>
    </row>
    <row r="106" spans="1:11" ht="33.75">
      <c r="A106" s="3"/>
      <c r="B106" s="28" t="s">
        <v>27</v>
      </c>
      <c r="C106" s="23">
        <v>650</v>
      </c>
      <c r="D106" s="33" t="s">
        <v>23</v>
      </c>
      <c r="E106" s="33" t="s">
        <v>8</v>
      </c>
      <c r="F106" s="26">
        <v>1212108</v>
      </c>
      <c r="G106" s="26">
        <v>810</v>
      </c>
      <c r="H106" s="16">
        <v>126</v>
      </c>
      <c r="I106" s="16"/>
      <c r="J106" s="16">
        <v>75.8</v>
      </c>
      <c r="K106" s="16"/>
    </row>
    <row r="107" spans="1:11" ht="22.5" hidden="1">
      <c r="A107" s="3"/>
      <c r="B107" s="28" t="s">
        <v>119</v>
      </c>
      <c r="C107" s="23">
        <v>650</v>
      </c>
      <c r="D107" s="33" t="s">
        <v>23</v>
      </c>
      <c r="E107" s="33" t="s">
        <v>8</v>
      </c>
      <c r="F107" s="26">
        <v>1220000</v>
      </c>
      <c r="G107" s="26"/>
      <c r="H107" s="16">
        <f>H108+H110</f>
        <v>0</v>
      </c>
      <c r="I107" s="18"/>
      <c r="J107" s="16"/>
      <c r="K107" s="18"/>
    </row>
    <row r="108" spans="1:11" ht="45" hidden="1">
      <c r="A108" s="3"/>
      <c r="B108" s="28" t="s">
        <v>115</v>
      </c>
      <c r="C108" s="23">
        <v>650</v>
      </c>
      <c r="D108" s="33" t="s">
        <v>23</v>
      </c>
      <c r="E108" s="33" t="s">
        <v>8</v>
      </c>
      <c r="F108" s="26" t="s">
        <v>120</v>
      </c>
      <c r="G108" s="26"/>
      <c r="H108" s="16">
        <f>H109</f>
        <v>0</v>
      </c>
      <c r="I108" s="16"/>
      <c r="J108" s="16"/>
      <c r="K108" s="16"/>
    </row>
    <row r="109" spans="1:11" ht="33.75" hidden="1">
      <c r="A109" s="3"/>
      <c r="B109" s="28" t="s">
        <v>121</v>
      </c>
      <c r="C109" s="23">
        <v>650</v>
      </c>
      <c r="D109" s="33" t="s">
        <v>23</v>
      </c>
      <c r="E109" s="33" t="s">
        <v>8</v>
      </c>
      <c r="F109" s="26" t="s">
        <v>120</v>
      </c>
      <c r="G109" s="26">
        <v>810</v>
      </c>
      <c r="H109" s="16"/>
      <c r="I109" s="16"/>
      <c r="J109" s="16"/>
      <c r="K109" s="16"/>
    </row>
    <row r="110" spans="1:11" ht="22.5" hidden="1">
      <c r="A110" s="3"/>
      <c r="B110" s="28" t="s">
        <v>117</v>
      </c>
      <c r="C110" s="23">
        <v>650</v>
      </c>
      <c r="D110" s="33" t="s">
        <v>23</v>
      </c>
      <c r="E110" s="33" t="s">
        <v>8</v>
      </c>
      <c r="F110" s="26" t="s">
        <v>122</v>
      </c>
      <c r="G110" s="26"/>
      <c r="H110" s="16">
        <f>H111</f>
        <v>0</v>
      </c>
      <c r="I110" s="16"/>
      <c r="J110" s="16"/>
      <c r="K110" s="16"/>
    </row>
    <row r="111" spans="1:11" ht="33.75" hidden="1">
      <c r="A111" s="3"/>
      <c r="B111" s="28" t="s">
        <v>121</v>
      </c>
      <c r="C111" s="23">
        <v>650</v>
      </c>
      <c r="D111" s="33" t="s">
        <v>23</v>
      </c>
      <c r="E111" s="33" t="s">
        <v>8</v>
      </c>
      <c r="F111" s="26" t="s">
        <v>122</v>
      </c>
      <c r="G111" s="26">
        <v>810</v>
      </c>
      <c r="H111" s="16"/>
      <c r="I111" s="16"/>
      <c r="J111" s="16"/>
      <c r="K111" s="16"/>
    </row>
    <row r="112" spans="1:11">
      <c r="A112" s="3"/>
      <c r="B112" s="32" t="s">
        <v>29</v>
      </c>
      <c r="C112" s="23">
        <v>650</v>
      </c>
      <c r="D112" s="33" t="s">
        <v>23</v>
      </c>
      <c r="E112" s="33" t="s">
        <v>26</v>
      </c>
      <c r="F112" s="26"/>
      <c r="G112" s="26"/>
      <c r="H112" s="16">
        <f>H113+H117+H120+H123+H125+H128</f>
        <v>15942.699999999999</v>
      </c>
      <c r="I112" s="16">
        <f t="shared" ref="I112:K112" si="41">I113+I117+I120+I123+I125+I128</f>
        <v>0</v>
      </c>
      <c r="J112" s="16">
        <f t="shared" si="41"/>
        <v>15274.7</v>
      </c>
      <c r="K112" s="16">
        <f t="shared" si="41"/>
        <v>0</v>
      </c>
    </row>
    <row r="113" spans="1:11" ht="56.25">
      <c r="A113" s="3"/>
      <c r="B113" s="30" t="s">
        <v>28</v>
      </c>
      <c r="C113" s="23">
        <v>650</v>
      </c>
      <c r="D113" s="33" t="s">
        <v>23</v>
      </c>
      <c r="E113" s="33" t="s">
        <v>26</v>
      </c>
      <c r="F113" s="26">
        <v>1212108</v>
      </c>
      <c r="G113" s="26"/>
      <c r="H113" s="16">
        <f>SUM(H114:H116)</f>
        <v>11571.599999999999</v>
      </c>
      <c r="I113" s="16">
        <f t="shared" ref="I113:K113" si="42">SUM(I114:I116)</f>
        <v>0</v>
      </c>
      <c r="J113" s="16">
        <f t="shared" si="42"/>
        <v>10907</v>
      </c>
      <c r="K113" s="16">
        <f t="shared" si="42"/>
        <v>0</v>
      </c>
    </row>
    <row r="114" spans="1:11" ht="33.75">
      <c r="A114" s="3"/>
      <c r="B114" s="30" t="s">
        <v>104</v>
      </c>
      <c r="C114" s="23">
        <v>650</v>
      </c>
      <c r="D114" s="33" t="s">
        <v>23</v>
      </c>
      <c r="E114" s="33" t="s">
        <v>26</v>
      </c>
      <c r="F114" s="26">
        <v>1212108</v>
      </c>
      <c r="G114" s="26">
        <v>243</v>
      </c>
      <c r="H114" s="16">
        <v>138.30000000000001</v>
      </c>
      <c r="I114" s="16"/>
      <c r="J114" s="16">
        <v>138.30000000000001</v>
      </c>
      <c r="K114" s="16"/>
    </row>
    <row r="115" spans="1:11" ht="33.75">
      <c r="A115" s="3"/>
      <c r="B115" s="28" t="s">
        <v>68</v>
      </c>
      <c r="C115" s="23">
        <v>650</v>
      </c>
      <c r="D115" s="33" t="s">
        <v>23</v>
      </c>
      <c r="E115" s="33" t="s">
        <v>26</v>
      </c>
      <c r="F115" s="26">
        <v>1212108</v>
      </c>
      <c r="G115" s="26">
        <v>244</v>
      </c>
      <c r="H115" s="16">
        <v>4518.8999999999996</v>
      </c>
      <c r="I115" s="16"/>
      <c r="J115" s="16">
        <v>4518.8999999999996</v>
      </c>
      <c r="K115" s="16"/>
    </row>
    <row r="116" spans="1:11" ht="33.75">
      <c r="A116" s="3"/>
      <c r="B116" s="28" t="s">
        <v>27</v>
      </c>
      <c r="C116" s="23">
        <v>650</v>
      </c>
      <c r="D116" s="33" t="s">
        <v>23</v>
      </c>
      <c r="E116" s="33" t="s">
        <v>26</v>
      </c>
      <c r="F116" s="26">
        <v>1212108</v>
      </c>
      <c r="G116" s="26">
        <v>810</v>
      </c>
      <c r="H116" s="16">
        <v>6914.4</v>
      </c>
      <c r="I116" s="16"/>
      <c r="J116" s="16">
        <v>6249.8</v>
      </c>
      <c r="K116" s="16"/>
    </row>
    <row r="117" spans="1:11" ht="56.25">
      <c r="A117" s="3"/>
      <c r="B117" s="30" t="s">
        <v>107</v>
      </c>
      <c r="C117" s="23">
        <v>650</v>
      </c>
      <c r="D117" s="33" t="s">
        <v>23</v>
      </c>
      <c r="E117" s="33" t="s">
        <v>26</v>
      </c>
      <c r="F117" s="26">
        <v>1275641</v>
      </c>
      <c r="G117" s="26"/>
      <c r="H117" s="16">
        <f>H118+H119</f>
        <v>659.59999999999991</v>
      </c>
      <c r="I117" s="16">
        <f t="shared" ref="I117:K117" si="43">I118+I119</f>
        <v>0</v>
      </c>
      <c r="J117" s="16">
        <f t="shared" si="43"/>
        <v>656.19999999999993</v>
      </c>
      <c r="K117" s="16">
        <f t="shared" si="43"/>
        <v>0</v>
      </c>
    </row>
    <row r="118" spans="1:11" ht="33.75">
      <c r="A118" s="3"/>
      <c r="B118" s="28" t="s">
        <v>68</v>
      </c>
      <c r="C118" s="23">
        <v>650</v>
      </c>
      <c r="D118" s="33" t="s">
        <v>23</v>
      </c>
      <c r="E118" s="33" t="s">
        <v>26</v>
      </c>
      <c r="F118" s="26">
        <v>1275641</v>
      </c>
      <c r="G118" s="26">
        <v>244</v>
      </c>
      <c r="H118" s="16">
        <v>60.3</v>
      </c>
      <c r="I118" s="16"/>
      <c r="J118" s="16">
        <v>60.3</v>
      </c>
      <c r="K118" s="16"/>
    </row>
    <row r="119" spans="1:11" ht="33.75">
      <c r="A119" s="3"/>
      <c r="B119" s="28" t="s">
        <v>27</v>
      </c>
      <c r="C119" s="23">
        <v>650</v>
      </c>
      <c r="D119" s="33" t="s">
        <v>23</v>
      </c>
      <c r="E119" s="33" t="s">
        <v>26</v>
      </c>
      <c r="F119" s="26">
        <v>1275641</v>
      </c>
      <c r="G119" s="26">
        <v>810</v>
      </c>
      <c r="H119" s="16">
        <v>599.29999999999995</v>
      </c>
      <c r="I119" s="16"/>
      <c r="J119" s="16">
        <v>595.9</v>
      </c>
      <c r="K119" s="16"/>
    </row>
    <row r="120" spans="1:11" ht="22.5">
      <c r="A120" s="3"/>
      <c r="B120" s="28" t="s">
        <v>105</v>
      </c>
      <c r="C120" s="23">
        <v>650</v>
      </c>
      <c r="D120" s="33" t="s">
        <v>23</v>
      </c>
      <c r="E120" s="33" t="s">
        <v>26</v>
      </c>
      <c r="F120" s="26">
        <v>1277060</v>
      </c>
      <c r="G120" s="26"/>
      <c r="H120" s="16">
        <f>H121+H122</f>
        <v>46.300000000000004</v>
      </c>
      <c r="I120" s="16">
        <f t="shared" ref="I120:K120" si="44">I121+I122</f>
        <v>0</v>
      </c>
      <c r="J120" s="16">
        <f t="shared" si="44"/>
        <v>46.300000000000004</v>
      </c>
      <c r="K120" s="16">
        <f t="shared" si="44"/>
        <v>0</v>
      </c>
    </row>
    <row r="121" spans="1:11" ht="33.75">
      <c r="A121" s="3"/>
      <c r="B121" s="28" t="s">
        <v>68</v>
      </c>
      <c r="C121" s="23">
        <v>650</v>
      </c>
      <c r="D121" s="33" t="s">
        <v>23</v>
      </c>
      <c r="E121" s="33" t="s">
        <v>26</v>
      </c>
      <c r="F121" s="26">
        <v>1277060</v>
      </c>
      <c r="G121" s="26">
        <v>244</v>
      </c>
      <c r="H121" s="16">
        <v>40.200000000000003</v>
      </c>
      <c r="I121" s="16"/>
      <c r="J121" s="16">
        <v>40.200000000000003</v>
      </c>
      <c r="K121" s="16"/>
    </row>
    <row r="122" spans="1:11" ht="33.75">
      <c r="A122" s="3"/>
      <c r="B122" s="28" t="s">
        <v>27</v>
      </c>
      <c r="C122" s="23">
        <v>650</v>
      </c>
      <c r="D122" s="33" t="s">
        <v>23</v>
      </c>
      <c r="E122" s="33" t="s">
        <v>26</v>
      </c>
      <c r="F122" s="26">
        <v>1277060</v>
      </c>
      <c r="G122" s="26">
        <v>810</v>
      </c>
      <c r="H122" s="16">
        <v>6.1</v>
      </c>
      <c r="I122" s="16"/>
      <c r="J122" s="16">
        <v>6.1</v>
      </c>
      <c r="K122" s="16"/>
    </row>
    <row r="123" spans="1:11" ht="45">
      <c r="A123" s="3"/>
      <c r="B123" s="28" t="s">
        <v>115</v>
      </c>
      <c r="C123" s="23">
        <v>650</v>
      </c>
      <c r="D123" s="33" t="s">
        <v>23</v>
      </c>
      <c r="E123" s="33" t="s">
        <v>26</v>
      </c>
      <c r="F123" s="25">
        <v>1225641</v>
      </c>
      <c r="G123" s="26"/>
      <c r="H123" s="16">
        <f>H124</f>
        <v>3012.1</v>
      </c>
      <c r="I123" s="16">
        <f t="shared" ref="I123:K123" si="45">I124</f>
        <v>0</v>
      </c>
      <c r="J123" s="16">
        <f t="shared" si="45"/>
        <v>3012.1</v>
      </c>
      <c r="K123" s="16">
        <f t="shared" si="45"/>
        <v>0</v>
      </c>
    </row>
    <row r="124" spans="1:11" ht="45">
      <c r="A124" s="3"/>
      <c r="B124" s="32" t="s">
        <v>123</v>
      </c>
      <c r="C124" s="23">
        <v>650</v>
      </c>
      <c r="D124" s="33" t="s">
        <v>23</v>
      </c>
      <c r="E124" s="33" t="s">
        <v>26</v>
      </c>
      <c r="F124" s="25">
        <v>1225641</v>
      </c>
      <c r="G124" s="26">
        <v>243</v>
      </c>
      <c r="H124" s="16">
        <v>3012.1</v>
      </c>
      <c r="I124" s="16"/>
      <c r="J124" s="16">
        <v>3012.1</v>
      </c>
      <c r="K124" s="16"/>
    </row>
    <row r="125" spans="1:11" ht="22.5">
      <c r="A125" s="3"/>
      <c r="B125" s="28" t="s">
        <v>20</v>
      </c>
      <c r="C125" s="23">
        <v>650</v>
      </c>
      <c r="D125" s="33" t="s">
        <v>23</v>
      </c>
      <c r="E125" s="33" t="s">
        <v>26</v>
      </c>
      <c r="F125" s="26">
        <v>1227060</v>
      </c>
      <c r="G125" s="26"/>
      <c r="H125" s="16">
        <f>SUM(H126:H127)</f>
        <v>653.1</v>
      </c>
      <c r="I125" s="16">
        <f t="shared" ref="I125:K125" si="46">SUM(I126:I127)</f>
        <v>0</v>
      </c>
      <c r="J125" s="16">
        <f t="shared" si="46"/>
        <v>653.1</v>
      </c>
      <c r="K125" s="16">
        <f t="shared" si="46"/>
        <v>0</v>
      </c>
    </row>
    <row r="126" spans="1:11" ht="45">
      <c r="A126" s="3"/>
      <c r="B126" s="32" t="s">
        <v>123</v>
      </c>
      <c r="C126" s="23">
        <v>650</v>
      </c>
      <c r="D126" s="33" t="s">
        <v>23</v>
      </c>
      <c r="E126" s="33" t="s">
        <v>26</v>
      </c>
      <c r="F126" s="26">
        <v>1227060</v>
      </c>
      <c r="G126" s="26">
        <v>243</v>
      </c>
      <c r="H126" s="16">
        <v>470.1</v>
      </c>
      <c r="I126" s="16"/>
      <c r="J126" s="16">
        <v>470.1</v>
      </c>
      <c r="K126" s="16"/>
    </row>
    <row r="127" spans="1:11" ht="33.75">
      <c r="A127" s="3"/>
      <c r="B127" s="28" t="s">
        <v>68</v>
      </c>
      <c r="C127" s="23">
        <v>650</v>
      </c>
      <c r="D127" s="33" t="s">
        <v>23</v>
      </c>
      <c r="E127" s="33" t="s">
        <v>26</v>
      </c>
      <c r="F127" s="26">
        <v>1227060</v>
      </c>
      <c r="G127" s="26">
        <v>244</v>
      </c>
      <c r="H127" s="16">
        <v>183</v>
      </c>
      <c r="I127" s="16"/>
      <c r="J127" s="16">
        <v>183</v>
      </c>
      <c r="K127" s="16"/>
    </row>
    <row r="128" spans="1:11" ht="22.5" hidden="1">
      <c r="A128" s="3"/>
      <c r="B128" s="28" t="s">
        <v>16</v>
      </c>
      <c r="C128" s="23">
        <v>650</v>
      </c>
      <c r="D128" s="33" t="s">
        <v>23</v>
      </c>
      <c r="E128" s="33" t="s">
        <v>26</v>
      </c>
      <c r="F128" s="26">
        <v>1227061</v>
      </c>
      <c r="G128" s="26"/>
      <c r="H128" s="16">
        <f>H129</f>
        <v>0</v>
      </c>
      <c r="I128" s="16"/>
      <c r="J128" s="16"/>
      <c r="K128" s="16"/>
    </row>
    <row r="129" spans="1:11" ht="45" hidden="1">
      <c r="A129" s="3"/>
      <c r="B129" s="32" t="s">
        <v>123</v>
      </c>
      <c r="C129" s="23">
        <v>650</v>
      </c>
      <c r="D129" s="33" t="s">
        <v>23</v>
      </c>
      <c r="E129" s="33" t="s">
        <v>26</v>
      </c>
      <c r="F129" s="26">
        <v>1227061</v>
      </c>
      <c r="G129" s="26">
        <v>243</v>
      </c>
      <c r="H129" s="16"/>
      <c r="I129" s="16"/>
      <c r="J129" s="16"/>
      <c r="K129" s="16"/>
    </row>
    <row r="130" spans="1:11">
      <c r="A130" s="3"/>
      <c r="B130" s="32" t="s">
        <v>25</v>
      </c>
      <c r="C130" s="23">
        <v>650</v>
      </c>
      <c r="D130" s="33" t="s">
        <v>23</v>
      </c>
      <c r="E130" s="33" t="s">
        <v>0</v>
      </c>
      <c r="F130" s="25"/>
      <c r="G130" s="26"/>
      <c r="H130" s="16">
        <f>H131+H133+H135+H137</f>
        <v>4446.1000000000004</v>
      </c>
      <c r="I130" s="16">
        <f t="shared" ref="I130:K130" si="47">I131+I133+I135+I137</f>
        <v>0</v>
      </c>
      <c r="J130" s="16">
        <f t="shared" si="47"/>
        <v>0</v>
      </c>
      <c r="K130" s="16">
        <f t="shared" si="47"/>
        <v>0</v>
      </c>
    </row>
    <row r="131" spans="1:11" ht="22.5">
      <c r="A131" s="3"/>
      <c r="B131" s="28" t="s">
        <v>124</v>
      </c>
      <c r="C131" s="23">
        <v>650</v>
      </c>
      <c r="D131" s="33" t="s">
        <v>23</v>
      </c>
      <c r="E131" s="33" t="s">
        <v>0</v>
      </c>
      <c r="F131" s="25" t="s">
        <v>125</v>
      </c>
      <c r="G131" s="26"/>
      <c r="H131" s="16">
        <f>H132</f>
        <v>293.8</v>
      </c>
      <c r="I131" s="16">
        <f t="shared" ref="I131:K131" si="48">I132</f>
        <v>0</v>
      </c>
      <c r="J131" s="16">
        <f t="shared" si="48"/>
        <v>0</v>
      </c>
      <c r="K131" s="16">
        <f t="shared" si="48"/>
        <v>0</v>
      </c>
    </row>
    <row r="132" spans="1:11" ht="33.75">
      <c r="A132" s="3"/>
      <c r="B132" s="28" t="s">
        <v>71</v>
      </c>
      <c r="C132" s="23">
        <v>650</v>
      </c>
      <c r="D132" s="33" t="s">
        <v>23</v>
      </c>
      <c r="E132" s="33" t="s">
        <v>0</v>
      </c>
      <c r="F132" s="25" t="s">
        <v>125</v>
      </c>
      <c r="G132" s="26">
        <v>111</v>
      </c>
      <c r="H132" s="16">
        <v>293.8</v>
      </c>
      <c r="I132" s="16"/>
      <c r="J132" s="16"/>
      <c r="K132" s="16"/>
    </row>
    <row r="133" spans="1:11" ht="22.5">
      <c r="A133" s="3"/>
      <c r="B133" s="28" t="s">
        <v>20</v>
      </c>
      <c r="C133" s="23">
        <v>650</v>
      </c>
      <c r="D133" s="33" t="s">
        <v>23</v>
      </c>
      <c r="E133" s="33" t="s">
        <v>0</v>
      </c>
      <c r="F133" s="25">
        <v>317061</v>
      </c>
      <c r="G133" s="26"/>
      <c r="H133" s="16">
        <f>H134</f>
        <v>24.1</v>
      </c>
      <c r="I133" s="16">
        <f t="shared" ref="I133:K133" si="49">I134</f>
        <v>0</v>
      </c>
      <c r="J133" s="16">
        <f t="shared" si="49"/>
        <v>0</v>
      </c>
      <c r="K133" s="16">
        <f t="shared" si="49"/>
        <v>0</v>
      </c>
    </row>
    <row r="134" spans="1:11" ht="33.75">
      <c r="A134" s="3"/>
      <c r="B134" s="28" t="s">
        <v>71</v>
      </c>
      <c r="C134" s="23">
        <v>650</v>
      </c>
      <c r="D134" s="33" t="s">
        <v>23</v>
      </c>
      <c r="E134" s="33" t="s">
        <v>0</v>
      </c>
      <c r="F134" s="25">
        <v>317061</v>
      </c>
      <c r="G134" s="26">
        <v>111</v>
      </c>
      <c r="H134" s="16">
        <v>24.1</v>
      </c>
      <c r="I134" s="16"/>
      <c r="J134" s="16"/>
      <c r="K134" s="16"/>
    </row>
    <row r="135" spans="1:11" ht="45">
      <c r="A135" s="3"/>
      <c r="B135" s="28" t="s">
        <v>126</v>
      </c>
      <c r="C135" s="23">
        <v>650</v>
      </c>
      <c r="D135" s="33" t="s">
        <v>23</v>
      </c>
      <c r="E135" s="33" t="s">
        <v>0</v>
      </c>
      <c r="F135" s="25" t="s">
        <v>127</v>
      </c>
      <c r="G135" s="26"/>
      <c r="H135" s="16">
        <f>H136</f>
        <v>1900</v>
      </c>
      <c r="I135" s="16">
        <f t="shared" ref="I135:K135" si="50">I136</f>
        <v>0</v>
      </c>
      <c r="J135" s="16">
        <f t="shared" si="50"/>
        <v>0</v>
      </c>
      <c r="K135" s="16">
        <f t="shared" si="50"/>
        <v>0</v>
      </c>
    </row>
    <row r="136" spans="1:11" ht="33.75">
      <c r="A136" s="3"/>
      <c r="B136" s="28" t="s">
        <v>68</v>
      </c>
      <c r="C136" s="23">
        <v>650</v>
      </c>
      <c r="D136" s="33" t="s">
        <v>23</v>
      </c>
      <c r="E136" s="33" t="s">
        <v>0</v>
      </c>
      <c r="F136" s="25">
        <v>3105607</v>
      </c>
      <c r="G136" s="26">
        <v>244</v>
      </c>
      <c r="H136" s="16">
        <v>1900</v>
      </c>
      <c r="I136" s="16"/>
      <c r="J136" s="16"/>
      <c r="K136" s="16"/>
    </row>
    <row r="137" spans="1:11" ht="45">
      <c r="A137" s="3"/>
      <c r="B137" s="30" t="s">
        <v>24</v>
      </c>
      <c r="C137" s="23">
        <v>650</v>
      </c>
      <c r="D137" s="33" t="s">
        <v>23</v>
      </c>
      <c r="E137" s="33" t="s">
        <v>0</v>
      </c>
      <c r="F137" s="25">
        <v>3102108</v>
      </c>
      <c r="G137" s="26"/>
      <c r="H137" s="16">
        <f>H138</f>
        <v>2228.1999999999998</v>
      </c>
      <c r="I137" s="16">
        <f t="shared" ref="I137:K137" si="51">I138</f>
        <v>0</v>
      </c>
      <c r="J137" s="16">
        <f t="shared" si="51"/>
        <v>0</v>
      </c>
      <c r="K137" s="16">
        <f t="shared" si="51"/>
        <v>0</v>
      </c>
    </row>
    <row r="138" spans="1:11" ht="33.75">
      <c r="A138" s="3"/>
      <c r="B138" s="28" t="s">
        <v>68</v>
      </c>
      <c r="C138" s="23">
        <v>650</v>
      </c>
      <c r="D138" s="33" t="s">
        <v>23</v>
      </c>
      <c r="E138" s="33" t="s">
        <v>0</v>
      </c>
      <c r="F138" s="25">
        <v>3102108</v>
      </c>
      <c r="G138" s="26">
        <v>244</v>
      </c>
      <c r="H138" s="16">
        <v>2228.1999999999998</v>
      </c>
      <c r="I138" s="16"/>
      <c r="J138" s="16"/>
      <c r="K138" s="16"/>
    </row>
    <row r="139" spans="1:11">
      <c r="A139" s="3"/>
      <c r="B139" s="32" t="s">
        <v>78</v>
      </c>
      <c r="C139" s="23">
        <v>650</v>
      </c>
      <c r="D139" s="34" t="s">
        <v>79</v>
      </c>
      <c r="E139" s="34" t="s">
        <v>6</v>
      </c>
      <c r="F139" s="25"/>
      <c r="G139" s="26"/>
      <c r="H139" s="16">
        <f>H140</f>
        <v>556.70000000000005</v>
      </c>
      <c r="I139" s="16">
        <f t="shared" ref="I139:K139" si="52">I140</f>
        <v>0</v>
      </c>
      <c r="J139" s="16">
        <f t="shared" si="52"/>
        <v>0</v>
      </c>
      <c r="K139" s="16">
        <f t="shared" si="52"/>
        <v>0</v>
      </c>
    </row>
    <row r="140" spans="1:11">
      <c r="A140" s="3"/>
      <c r="B140" s="32" t="s">
        <v>80</v>
      </c>
      <c r="C140" s="23">
        <v>650</v>
      </c>
      <c r="D140" s="34" t="s">
        <v>79</v>
      </c>
      <c r="E140" s="34" t="s">
        <v>79</v>
      </c>
      <c r="F140" s="25"/>
      <c r="G140" s="26"/>
      <c r="H140" s="16">
        <f>H141+H143</f>
        <v>556.70000000000005</v>
      </c>
      <c r="I140" s="16">
        <f t="shared" ref="I140:K140" si="53">I141+I143</f>
        <v>0</v>
      </c>
      <c r="J140" s="16">
        <f t="shared" si="53"/>
        <v>0</v>
      </c>
      <c r="K140" s="16">
        <f t="shared" si="53"/>
        <v>0</v>
      </c>
    </row>
    <row r="141" spans="1:11" ht="45">
      <c r="A141" s="3"/>
      <c r="B141" s="32" t="s">
        <v>88</v>
      </c>
      <c r="C141" s="23">
        <v>650</v>
      </c>
      <c r="D141" s="29" t="s">
        <v>79</v>
      </c>
      <c r="E141" s="29" t="s">
        <v>79</v>
      </c>
      <c r="F141" s="25" t="s">
        <v>89</v>
      </c>
      <c r="G141" s="26"/>
      <c r="H141" s="16">
        <f>H142</f>
        <v>502.3</v>
      </c>
      <c r="I141" s="16">
        <f t="shared" ref="I141:K141" si="54">I142</f>
        <v>0</v>
      </c>
      <c r="J141" s="16">
        <f t="shared" si="54"/>
        <v>0</v>
      </c>
      <c r="K141" s="16">
        <f t="shared" si="54"/>
        <v>0</v>
      </c>
    </row>
    <row r="142" spans="1:11" ht="33.75">
      <c r="A142" s="3"/>
      <c r="B142" s="32" t="s">
        <v>68</v>
      </c>
      <c r="C142" s="23">
        <v>650</v>
      </c>
      <c r="D142" s="34" t="s">
        <v>79</v>
      </c>
      <c r="E142" s="34" t="s">
        <v>79</v>
      </c>
      <c r="F142" s="25" t="s">
        <v>89</v>
      </c>
      <c r="G142" s="26">
        <v>244</v>
      </c>
      <c r="H142" s="16">
        <v>502.3</v>
      </c>
      <c r="I142" s="16"/>
      <c r="J142" s="16"/>
      <c r="K142" s="16"/>
    </row>
    <row r="143" spans="1:11" ht="22.5">
      <c r="A143" s="3"/>
      <c r="B143" s="32" t="s">
        <v>20</v>
      </c>
      <c r="C143" s="23">
        <v>650</v>
      </c>
      <c r="D143" s="34" t="s">
        <v>79</v>
      </c>
      <c r="E143" s="34" t="s">
        <v>79</v>
      </c>
      <c r="F143" s="25" t="s">
        <v>128</v>
      </c>
      <c r="G143" s="26"/>
      <c r="H143" s="16">
        <f>H144</f>
        <v>54.4</v>
      </c>
      <c r="I143" s="16">
        <f t="shared" ref="I143:K143" si="55">I144</f>
        <v>0</v>
      </c>
      <c r="J143" s="16">
        <f t="shared" si="55"/>
        <v>0</v>
      </c>
      <c r="K143" s="16">
        <f t="shared" si="55"/>
        <v>0</v>
      </c>
    </row>
    <row r="144" spans="1:11" ht="33.75">
      <c r="A144" s="3"/>
      <c r="B144" s="32" t="s">
        <v>68</v>
      </c>
      <c r="C144" s="23">
        <v>650</v>
      </c>
      <c r="D144" s="34" t="s">
        <v>79</v>
      </c>
      <c r="E144" s="34" t="s">
        <v>79</v>
      </c>
      <c r="F144" s="25" t="s">
        <v>128</v>
      </c>
      <c r="G144" s="26">
        <v>244</v>
      </c>
      <c r="H144" s="16">
        <v>54.4</v>
      </c>
      <c r="I144" s="16"/>
      <c r="J144" s="16"/>
      <c r="K144" s="16"/>
    </row>
    <row r="145" spans="1:11">
      <c r="A145" s="3"/>
      <c r="B145" s="28" t="s">
        <v>22</v>
      </c>
      <c r="C145" s="23">
        <v>650</v>
      </c>
      <c r="D145" s="33" t="s">
        <v>18</v>
      </c>
      <c r="E145" s="33" t="s">
        <v>6</v>
      </c>
      <c r="F145" s="25"/>
      <c r="G145" s="26"/>
      <c r="H145" s="16">
        <f>H146</f>
        <v>15442.9</v>
      </c>
      <c r="I145" s="16">
        <f t="shared" ref="I145:K145" si="56">I146</f>
        <v>0</v>
      </c>
      <c r="J145" s="16">
        <f t="shared" si="56"/>
        <v>0</v>
      </c>
      <c r="K145" s="16">
        <f t="shared" si="56"/>
        <v>0</v>
      </c>
    </row>
    <row r="146" spans="1:11">
      <c r="B146" s="28" t="s">
        <v>21</v>
      </c>
      <c r="C146" s="23">
        <v>650</v>
      </c>
      <c r="D146" s="33" t="s">
        <v>18</v>
      </c>
      <c r="E146" s="33" t="s">
        <v>8</v>
      </c>
      <c r="F146" s="25"/>
      <c r="G146" s="26"/>
      <c r="H146" s="16">
        <f>H147+H150+H153+H159+H164+H168+H170+H172+H174</f>
        <v>15442.9</v>
      </c>
      <c r="I146" s="16">
        <f t="shared" ref="I146:K146" si="57">I147+I150+I153+I159+I164+I168+I170+I172+I174</f>
        <v>0</v>
      </c>
      <c r="J146" s="16">
        <f t="shared" si="57"/>
        <v>0</v>
      </c>
      <c r="K146" s="16">
        <f t="shared" si="57"/>
        <v>0</v>
      </c>
    </row>
    <row r="147" spans="1:11" ht="45">
      <c r="B147" s="32" t="s">
        <v>88</v>
      </c>
      <c r="C147" s="23">
        <v>650</v>
      </c>
      <c r="D147" s="33" t="s">
        <v>18</v>
      </c>
      <c r="E147" s="33" t="s">
        <v>8</v>
      </c>
      <c r="F147" s="25">
        <v>515641</v>
      </c>
      <c r="G147" s="26"/>
      <c r="H147" s="16">
        <f>SUM(H148:H149)</f>
        <v>153.5</v>
      </c>
      <c r="I147" s="16">
        <f t="shared" ref="I147:K147" si="58">SUM(I148:I149)</f>
        <v>0</v>
      </c>
      <c r="J147" s="16">
        <f t="shared" si="58"/>
        <v>0</v>
      </c>
      <c r="K147" s="16">
        <f t="shared" si="58"/>
        <v>0</v>
      </c>
    </row>
    <row r="148" spans="1:11" ht="33.75">
      <c r="B148" s="28" t="s">
        <v>72</v>
      </c>
      <c r="C148" s="23">
        <v>650</v>
      </c>
      <c r="D148" s="33" t="s">
        <v>18</v>
      </c>
      <c r="E148" s="33" t="s">
        <v>8</v>
      </c>
      <c r="F148" s="25">
        <v>515641</v>
      </c>
      <c r="G148" s="26">
        <v>242</v>
      </c>
      <c r="H148" s="16">
        <v>121.1</v>
      </c>
      <c r="I148" s="16"/>
      <c r="J148" s="16"/>
      <c r="K148" s="16"/>
    </row>
    <row r="149" spans="1:11" ht="33.75">
      <c r="B149" s="28" t="s">
        <v>68</v>
      </c>
      <c r="C149" s="23">
        <v>650</v>
      </c>
      <c r="D149" s="33" t="s">
        <v>18</v>
      </c>
      <c r="E149" s="33" t="s">
        <v>8</v>
      </c>
      <c r="F149" s="25">
        <v>515641</v>
      </c>
      <c r="G149" s="26">
        <v>244</v>
      </c>
      <c r="H149" s="16">
        <v>32.4</v>
      </c>
      <c r="I149" s="16"/>
      <c r="J149" s="16"/>
      <c r="K149" s="16"/>
    </row>
    <row r="150" spans="1:11" ht="22.5">
      <c r="B150" s="28" t="s">
        <v>20</v>
      </c>
      <c r="C150" s="23">
        <v>650</v>
      </c>
      <c r="D150" s="33" t="s">
        <v>18</v>
      </c>
      <c r="E150" s="33" t="s">
        <v>8</v>
      </c>
      <c r="F150" s="25">
        <v>517061</v>
      </c>
      <c r="G150" s="26"/>
      <c r="H150" s="16">
        <f>SUM(H151:H152)</f>
        <v>26.1</v>
      </c>
      <c r="I150" s="16">
        <f t="shared" ref="I150:K150" si="59">SUM(I151:I152)</f>
        <v>0</v>
      </c>
      <c r="J150" s="16">
        <f t="shared" si="59"/>
        <v>0</v>
      </c>
      <c r="K150" s="16">
        <f t="shared" si="59"/>
        <v>0</v>
      </c>
    </row>
    <row r="151" spans="1:11" ht="33.75">
      <c r="B151" s="28" t="s">
        <v>72</v>
      </c>
      <c r="C151" s="23">
        <v>650</v>
      </c>
      <c r="D151" s="33" t="s">
        <v>18</v>
      </c>
      <c r="E151" s="33" t="s">
        <v>8</v>
      </c>
      <c r="F151" s="25">
        <v>517061</v>
      </c>
      <c r="G151" s="26">
        <v>242</v>
      </c>
      <c r="H151" s="16">
        <v>26.1</v>
      </c>
      <c r="I151" s="16"/>
      <c r="J151" s="16"/>
      <c r="K151" s="16"/>
    </row>
    <row r="152" spans="1:11" ht="33.75" hidden="1">
      <c r="B152" s="28" t="s">
        <v>68</v>
      </c>
      <c r="C152" s="23">
        <v>650</v>
      </c>
      <c r="D152" s="33" t="s">
        <v>18</v>
      </c>
      <c r="E152" s="33" t="s">
        <v>8</v>
      </c>
      <c r="F152" s="25">
        <v>517061</v>
      </c>
      <c r="G152" s="26">
        <v>244</v>
      </c>
      <c r="H152" s="16">
        <v>0</v>
      </c>
      <c r="I152" s="16"/>
      <c r="J152" s="16"/>
      <c r="K152" s="16"/>
    </row>
    <row r="153" spans="1:11" ht="22.5">
      <c r="B153" s="28" t="s">
        <v>19</v>
      </c>
      <c r="C153" s="23">
        <v>650</v>
      </c>
      <c r="D153" s="33" t="s">
        <v>18</v>
      </c>
      <c r="E153" s="33" t="s">
        <v>8</v>
      </c>
      <c r="F153" s="25">
        <v>590059</v>
      </c>
      <c r="G153" s="26"/>
      <c r="H153" s="16">
        <f>SUM(H154:H158)</f>
        <v>9156.5</v>
      </c>
      <c r="I153" s="16">
        <f t="shared" ref="I153:K153" si="60">SUM(I154:I158)</f>
        <v>0</v>
      </c>
      <c r="J153" s="16">
        <f t="shared" si="60"/>
        <v>0</v>
      </c>
      <c r="K153" s="16">
        <f t="shared" si="60"/>
        <v>0</v>
      </c>
    </row>
    <row r="154" spans="1:11" ht="33.75">
      <c r="B154" s="28" t="s">
        <v>71</v>
      </c>
      <c r="C154" s="23">
        <v>650</v>
      </c>
      <c r="D154" s="33" t="s">
        <v>18</v>
      </c>
      <c r="E154" s="33" t="s">
        <v>8</v>
      </c>
      <c r="F154" s="25">
        <v>590059</v>
      </c>
      <c r="G154" s="26">
        <v>111</v>
      </c>
      <c r="H154" s="16">
        <v>6279.6</v>
      </c>
      <c r="I154" s="16"/>
      <c r="J154" s="16"/>
      <c r="K154" s="16"/>
    </row>
    <row r="155" spans="1:11" ht="22.5">
      <c r="B155" s="28" t="s">
        <v>106</v>
      </c>
      <c r="C155" s="23">
        <v>650</v>
      </c>
      <c r="D155" s="33" t="s">
        <v>18</v>
      </c>
      <c r="E155" s="33" t="s">
        <v>8</v>
      </c>
      <c r="F155" s="25">
        <v>590059</v>
      </c>
      <c r="G155" s="26">
        <v>112</v>
      </c>
      <c r="H155" s="16">
        <v>165.5</v>
      </c>
      <c r="I155" s="16"/>
      <c r="J155" s="16"/>
      <c r="K155" s="16"/>
    </row>
    <row r="156" spans="1:11" ht="33.75">
      <c r="B156" s="28" t="s">
        <v>72</v>
      </c>
      <c r="C156" s="23">
        <v>650</v>
      </c>
      <c r="D156" s="33" t="s">
        <v>18</v>
      </c>
      <c r="E156" s="33" t="s">
        <v>8</v>
      </c>
      <c r="F156" s="25">
        <v>590059</v>
      </c>
      <c r="G156" s="26">
        <v>242</v>
      </c>
      <c r="H156" s="16">
        <v>149.19999999999999</v>
      </c>
      <c r="I156" s="16"/>
      <c r="J156" s="16"/>
      <c r="K156" s="16"/>
    </row>
    <row r="157" spans="1:11" ht="33.75">
      <c r="B157" s="28" t="s">
        <v>68</v>
      </c>
      <c r="C157" s="23">
        <v>650</v>
      </c>
      <c r="D157" s="33" t="s">
        <v>18</v>
      </c>
      <c r="E157" s="33" t="s">
        <v>8</v>
      </c>
      <c r="F157" s="25">
        <v>590059</v>
      </c>
      <c r="G157" s="26">
        <v>244</v>
      </c>
      <c r="H157" s="16">
        <v>2541.6</v>
      </c>
      <c r="I157" s="16"/>
      <c r="J157" s="16"/>
      <c r="K157" s="16"/>
    </row>
    <row r="158" spans="1:11" ht="22.5">
      <c r="B158" s="28" t="s">
        <v>69</v>
      </c>
      <c r="C158" s="23">
        <v>650</v>
      </c>
      <c r="D158" s="33" t="s">
        <v>18</v>
      </c>
      <c r="E158" s="33" t="s">
        <v>8</v>
      </c>
      <c r="F158" s="25">
        <v>590059</v>
      </c>
      <c r="G158" s="26">
        <v>852</v>
      </c>
      <c r="H158" s="16">
        <v>20.6</v>
      </c>
      <c r="I158" s="16"/>
      <c r="J158" s="16"/>
      <c r="K158" s="16"/>
    </row>
    <row r="159" spans="1:11" ht="22.5">
      <c r="B159" s="28" t="s">
        <v>19</v>
      </c>
      <c r="C159" s="23">
        <v>650</v>
      </c>
      <c r="D159" s="33" t="s">
        <v>18</v>
      </c>
      <c r="E159" s="33" t="s">
        <v>8</v>
      </c>
      <c r="F159" s="25">
        <v>550059</v>
      </c>
      <c r="G159" s="26"/>
      <c r="H159" s="16">
        <f>SUM(H160:H163)</f>
        <v>5330.4000000000005</v>
      </c>
      <c r="I159" s="16">
        <f t="shared" ref="I159:K159" si="61">SUM(I160:I163)</f>
        <v>0</v>
      </c>
      <c r="J159" s="16">
        <f t="shared" si="61"/>
        <v>0</v>
      </c>
      <c r="K159" s="16">
        <f t="shared" si="61"/>
        <v>0</v>
      </c>
    </row>
    <row r="160" spans="1:11" ht="33.75">
      <c r="B160" s="28" t="s">
        <v>71</v>
      </c>
      <c r="C160" s="23">
        <v>650</v>
      </c>
      <c r="D160" s="33" t="s">
        <v>18</v>
      </c>
      <c r="E160" s="33" t="s">
        <v>8</v>
      </c>
      <c r="F160" s="25">
        <v>550059</v>
      </c>
      <c r="G160" s="26">
        <v>111</v>
      </c>
      <c r="H160" s="16">
        <v>4455.1000000000004</v>
      </c>
      <c r="I160" s="16"/>
      <c r="J160" s="16"/>
      <c r="K160" s="16"/>
    </row>
    <row r="161" spans="2:11" ht="22.5">
      <c r="B161" s="28" t="s">
        <v>106</v>
      </c>
      <c r="C161" s="23">
        <v>650</v>
      </c>
      <c r="D161" s="33" t="s">
        <v>18</v>
      </c>
      <c r="E161" s="33" t="s">
        <v>8</v>
      </c>
      <c r="F161" s="25">
        <v>550059</v>
      </c>
      <c r="G161" s="26">
        <v>112</v>
      </c>
      <c r="H161" s="16">
        <v>67.2</v>
      </c>
      <c r="I161" s="16"/>
      <c r="J161" s="16"/>
      <c r="K161" s="16"/>
    </row>
    <row r="162" spans="2:11" ht="33.75">
      <c r="B162" s="28" t="s">
        <v>72</v>
      </c>
      <c r="C162" s="23">
        <v>650</v>
      </c>
      <c r="D162" s="33" t="s">
        <v>18</v>
      </c>
      <c r="E162" s="33" t="s">
        <v>8</v>
      </c>
      <c r="F162" s="25">
        <v>550059</v>
      </c>
      <c r="G162" s="26">
        <v>242</v>
      </c>
      <c r="H162" s="16">
        <v>20.6</v>
      </c>
      <c r="I162" s="16"/>
      <c r="J162" s="16"/>
      <c r="K162" s="16"/>
    </row>
    <row r="163" spans="2:11" ht="33.75">
      <c r="B163" s="28" t="s">
        <v>68</v>
      </c>
      <c r="C163" s="23">
        <v>650</v>
      </c>
      <c r="D163" s="33" t="s">
        <v>18</v>
      </c>
      <c r="E163" s="33" t="s">
        <v>8</v>
      </c>
      <c r="F163" s="25">
        <v>550059</v>
      </c>
      <c r="G163" s="26">
        <v>244</v>
      </c>
      <c r="H163" s="16">
        <v>787.5</v>
      </c>
      <c r="I163" s="16"/>
      <c r="J163" s="16"/>
      <c r="K163" s="16"/>
    </row>
    <row r="164" spans="2:11" ht="22.5">
      <c r="B164" s="28" t="s">
        <v>19</v>
      </c>
      <c r="C164" s="23">
        <v>650</v>
      </c>
      <c r="D164" s="33" t="s">
        <v>18</v>
      </c>
      <c r="E164" s="33" t="s">
        <v>8</v>
      </c>
      <c r="F164" s="25">
        <v>560059</v>
      </c>
      <c r="G164" s="26"/>
      <c r="H164" s="16">
        <f>SUM(H165:H167)</f>
        <v>770.40000000000009</v>
      </c>
      <c r="I164" s="16">
        <f t="shared" ref="I164:K164" si="62">SUM(I165:I167)</f>
        <v>0</v>
      </c>
      <c r="J164" s="16">
        <f t="shared" si="62"/>
        <v>0</v>
      </c>
      <c r="K164" s="16">
        <f t="shared" si="62"/>
        <v>0</v>
      </c>
    </row>
    <row r="165" spans="2:11" ht="33.75">
      <c r="B165" s="28" t="s">
        <v>71</v>
      </c>
      <c r="C165" s="23">
        <v>650</v>
      </c>
      <c r="D165" s="33" t="s">
        <v>18</v>
      </c>
      <c r="E165" s="33" t="s">
        <v>8</v>
      </c>
      <c r="F165" s="25">
        <v>560059</v>
      </c>
      <c r="G165" s="26">
        <v>111</v>
      </c>
      <c r="H165" s="16">
        <v>450.5</v>
      </c>
      <c r="I165" s="16"/>
      <c r="J165" s="16"/>
      <c r="K165" s="16"/>
    </row>
    <row r="166" spans="2:11" ht="33.75">
      <c r="B166" s="28" t="s">
        <v>72</v>
      </c>
      <c r="C166" s="23">
        <v>650</v>
      </c>
      <c r="D166" s="33" t="s">
        <v>18</v>
      </c>
      <c r="E166" s="33" t="s">
        <v>8</v>
      </c>
      <c r="F166" s="25">
        <v>560059</v>
      </c>
      <c r="G166" s="26">
        <v>242</v>
      </c>
      <c r="H166" s="16">
        <v>8.1</v>
      </c>
      <c r="I166" s="16"/>
      <c r="J166" s="16"/>
      <c r="K166" s="16"/>
    </row>
    <row r="167" spans="2:11" ht="33.75">
      <c r="B167" s="28" t="s">
        <v>68</v>
      </c>
      <c r="C167" s="23">
        <v>650</v>
      </c>
      <c r="D167" s="33" t="s">
        <v>18</v>
      </c>
      <c r="E167" s="33" t="s">
        <v>8</v>
      </c>
      <c r="F167" s="25">
        <v>560059</v>
      </c>
      <c r="G167" s="26">
        <v>244</v>
      </c>
      <c r="H167" s="16">
        <v>311.8</v>
      </c>
      <c r="I167" s="16"/>
      <c r="J167" s="16"/>
      <c r="K167" s="16"/>
    </row>
    <row r="168" spans="2:11" ht="33.75">
      <c r="B168" s="30" t="s">
        <v>17</v>
      </c>
      <c r="C168" s="23">
        <v>650</v>
      </c>
      <c r="D168" s="24">
        <v>8</v>
      </c>
      <c r="E168" s="24">
        <v>1</v>
      </c>
      <c r="F168" s="25">
        <v>2322134</v>
      </c>
      <c r="G168" s="26"/>
      <c r="H168" s="16">
        <f>H169</f>
        <v>0</v>
      </c>
      <c r="I168" s="16">
        <f t="shared" ref="I168:K168" si="63">I169</f>
        <v>0</v>
      </c>
      <c r="J168" s="16">
        <f t="shared" si="63"/>
        <v>0</v>
      </c>
      <c r="K168" s="16">
        <f t="shared" si="63"/>
        <v>0</v>
      </c>
    </row>
    <row r="169" spans="2:11" ht="33.75">
      <c r="B169" s="28" t="s">
        <v>68</v>
      </c>
      <c r="C169" s="23">
        <v>650</v>
      </c>
      <c r="D169" s="24">
        <v>8</v>
      </c>
      <c r="E169" s="24">
        <v>1</v>
      </c>
      <c r="F169" s="25">
        <v>2322134</v>
      </c>
      <c r="G169" s="26">
        <v>244</v>
      </c>
      <c r="H169" s="16">
        <v>0</v>
      </c>
      <c r="I169" s="16"/>
      <c r="J169" s="16"/>
      <c r="K169" s="16"/>
    </row>
    <row r="170" spans="2:11" ht="22.5">
      <c r="B170" s="28" t="s">
        <v>73</v>
      </c>
      <c r="C170" s="23">
        <v>650</v>
      </c>
      <c r="D170" s="24">
        <v>8</v>
      </c>
      <c r="E170" s="24">
        <v>1</v>
      </c>
      <c r="F170" s="25">
        <v>2312133</v>
      </c>
      <c r="G170" s="26"/>
      <c r="H170" s="16">
        <f>H171</f>
        <v>0</v>
      </c>
      <c r="I170" s="16">
        <f t="shared" ref="I170:K170" si="64">I171</f>
        <v>0</v>
      </c>
      <c r="J170" s="16">
        <f t="shared" si="64"/>
        <v>0</v>
      </c>
      <c r="K170" s="16">
        <f t="shared" si="64"/>
        <v>0</v>
      </c>
    </row>
    <row r="171" spans="2:11" ht="33.75">
      <c r="B171" s="28" t="s">
        <v>68</v>
      </c>
      <c r="C171" s="23">
        <v>650</v>
      </c>
      <c r="D171" s="24">
        <v>8</v>
      </c>
      <c r="E171" s="24">
        <v>1</v>
      </c>
      <c r="F171" s="25">
        <v>2312133</v>
      </c>
      <c r="G171" s="26">
        <v>244</v>
      </c>
      <c r="H171" s="16">
        <v>0</v>
      </c>
      <c r="I171" s="17"/>
      <c r="J171" s="16"/>
      <c r="K171" s="17"/>
    </row>
    <row r="172" spans="2:11" ht="33.75">
      <c r="B172" s="22" t="s">
        <v>15</v>
      </c>
      <c r="C172" s="23">
        <v>650</v>
      </c>
      <c r="D172" s="24">
        <v>8</v>
      </c>
      <c r="E172" s="24">
        <v>1</v>
      </c>
      <c r="F172" s="25">
        <v>1322103</v>
      </c>
      <c r="G172" s="26"/>
      <c r="H172" s="16">
        <f>H173</f>
        <v>3</v>
      </c>
      <c r="I172" s="16">
        <f t="shared" ref="I172:K172" si="65">I173</f>
        <v>0</v>
      </c>
      <c r="J172" s="16">
        <f t="shared" si="65"/>
        <v>0</v>
      </c>
      <c r="K172" s="16">
        <f t="shared" si="65"/>
        <v>0</v>
      </c>
    </row>
    <row r="173" spans="2:11" ht="33.75">
      <c r="B173" s="28" t="s">
        <v>68</v>
      </c>
      <c r="C173" s="23">
        <v>650</v>
      </c>
      <c r="D173" s="24">
        <v>8</v>
      </c>
      <c r="E173" s="24">
        <v>1</v>
      </c>
      <c r="F173" s="25">
        <v>1322103</v>
      </c>
      <c r="G173" s="26">
        <v>244</v>
      </c>
      <c r="H173" s="16">
        <v>3</v>
      </c>
      <c r="I173" s="19"/>
      <c r="J173" s="16"/>
      <c r="K173" s="19"/>
    </row>
    <row r="174" spans="2:11" ht="22.5">
      <c r="B174" s="28" t="s">
        <v>16</v>
      </c>
      <c r="C174" s="23">
        <v>650</v>
      </c>
      <c r="D174" s="24">
        <v>8</v>
      </c>
      <c r="E174" s="24">
        <v>1</v>
      </c>
      <c r="F174" s="25">
        <v>1327061</v>
      </c>
      <c r="G174" s="26"/>
      <c r="H174" s="16">
        <f>H175</f>
        <v>3</v>
      </c>
      <c r="I174" s="16">
        <f t="shared" ref="I174:K174" si="66">I175</f>
        <v>0</v>
      </c>
      <c r="J174" s="16">
        <f t="shared" si="66"/>
        <v>0</v>
      </c>
      <c r="K174" s="16">
        <f t="shared" si="66"/>
        <v>0</v>
      </c>
    </row>
    <row r="175" spans="2:11" ht="33.75">
      <c r="B175" s="28" t="s">
        <v>68</v>
      </c>
      <c r="C175" s="23">
        <v>650</v>
      </c>
      <c r="D175" s="24">
        <v>8</v>
      </c>
      <c r="E175" s="24">
        <v>1</v>
      </c>
      <c r="F175" s="25">
        <v>1327061</v>
      </c>
      <c r="G175" s="26">
        <v>244</v>
      </c>
      <c r="H175" s="16">
        <v>3</v>
      </c>
      <c r="I175" s="19"/>
      <c r="J175" s="16"/>
      <c r="K175" s="19"/>
    </row>
    <row r="176" spans="2:11">
      <c r="B176" s="32" t="s">
        <v>14</v>
      </c>
      <c r="C176" s="23">
        <v>650</v>
      </c>
      <c r="D176" s="33">
        <v>10</v>
      </c>
      <c r="E176" s="33" t="s">
        <v>6</v>
      </c>
      <c r="F176" s="25"/>
      <c r="G176" s="26"/>
      <c r="H176" s="16">
        <f t="shared" ref="H176:K178" si="67">H177</f>
        <v>300</v>
      </c>
      <c r="I176" s="16">
        <f t="shared" si="67"/>
        <v>0</v>
      </c>
      <c r="J176" s="16">
        <f t="shared" si="67"/>
        <v>0</v>
      </c>
      <c r="K176" s="16">
        <f t="shared" si="67"/>
        <v>0</v>
      </c>
    </row>
    <row r="177" spans="2:11">
      <c r="B177" s="32" t="s">
        <v>13</v>
      </c>
      <c r="C177" s="23">
        <v>650</v>
      </c>
      <c r="D177" s="33" t="s">
        <v>12</v>
      </c>
      <c r="E177" s="33" t="s">
        <v>8</v>
      </c>
      <c r="F177" s="25"/>
      <c r="G177" s="26"/>
      <c r="H177" s="16">
        <f>H178</f>
        <v>300</v>
      </c>
      <c r="I177" s="16">
        <f t="shared" si="67"/>
        <v>0</v>
      </c>
      <c r="J177" s="16">
        <f t="shared" si="67"/>
        <v>0</v>
      </c>
      <c r="K177" s="16">
        <f t="shared" si="67"/>
        <v>0</v>
      </c>
    </row>
    <row r="178" spans="2:11" ht="22.5">
      <c r="B178" s="22" t="s">
        <v>4</v>
      </c>
      <c r="C178" s="23">
        <v>650</v>
      </c>
      <c r="D178" s="33" t="s">
        <v>12</v>
      </c>
      <c r="E178" s="33" t="s">
        <v>8</v>
      </c>
      <c r="F178" s="25">
        <v>2510240</v>
      </c>
      <c r="G178" s="26"/>
      <c r="H178" s="16">
        <f>H179</f>
        <v>300</v>
      </c>
      <c r="I178" s="16">
        <f t="shared" si="67"/>
        <v>0</v>
      </c>
      <c r="J178" s="16">
        <f t="shared" si="67"/>
        <v>0</v>
      </c>
      <c r="K178" s="16">
        <f t="shared" si="67"/>
        <v>0</v>
      </c>
    </row>
    <row r="179" spans="2:11" ht="33.75">
      <c r="B179" s="28" t="s">
        <v>81</v>
      </c>
      <c r="C179" s="23">
        <v>650</v>
      </c>
      <c r="D179" s="24">
        <v>10</v>
      </c>
      <c r="E179" s="24">
        <v>1</v>
      </c>
      <c r="F179" s="25">
        <v>2510240</v>
      </c>
      <c r="G179" s="26">
        <v>321</v>
      </c>
      <c r="H179" s="16">
        <v>300</v>
      </c>
      <c r="I179" s="19"/>
      <c r="J179" s="16"/>
      <c r="K179" s="19"/>
    </row>
    <row r="180" spans="2:11">
      <c r="B180" s="32" t="s">
        <v>11</v>
      </c>
      <c r="C180" s="23">
        <v>650</v>
      </c>
      <c r="D180" s="33">
        <v>11</v>
      </c>
      <c r="E180" s="33" t="s">
        <v>6</v>
      </c>
      <c r="F180" s="25"/>
      <c r="G180" s="26"/>
      <c r="H180" s="16">
        <f>H181</f>
        <v>40062.899999999994</v>
      </c>
      <c r="I180" s="16">
        <f t="shared" ref="I180:K180" si="68">I181</f>
        <v>0</v>
      </c>
      <c r="J180" s="16">
        <f t="shared" si="68"/>
        <v>0</v>
      </c>
      <c r="K180" s="16">
        <f t="shared" si="68"/>
        <v>0</v>
      </c>
    </row>
    <row r="181" spans="2:11">
      <c r="B181" s="32" t="s">
        <v>82</v>
      </c>
      <c r="C181" s="23">
        <v>650</v>
      </c>
      <c r="D181" s="33" t="s">
        <v>9</v>
      </c>
      <c r="E181" s="33" t="s">
        <v>8</v>
      </c>
      <c r="F181" s="25"/>
      <c r="G181" s="26"/>
      <c r="H181" s="16">
        <f>H182+H188+H190+H192</f>
        <v>40062.899999999994</v>
      </c>
      <c r="I181" s="16">
        <f t="shared" ref="I181:K181" si="69">I182+I188+I190+I192</f>
        <v>0</v>
      </c>
      <c r="J181" s="16">
        <f t="shared" si="69"/>
        <v>0</v>
      </c>
      <c r="K181" s="16">
        <f t="shared" si="69"/>
        <v>0</v>
      </c>
    </row>
    <row r="182" spans="2:11" ht="22.5">
      <c r="B182" s="30" t="s">
        <v>10</v>
      </c>
      <c r="C182" s="23">
        <v>650</v>
      </c>
      <c r="D182" s="33" t="s">
        <v>9</v>
      </c>
      <c r="E182" s="33" t="s">
        <v>8</v>
      </c>
      <c r="F182" s="25">
        <v>610059</v>
      </c>
      <c r="G182" s="26"/>
      <c r="H182" s="16">
        <f>SUM(H183:H187)</f>
        <v>40050.899999999994</v>
      </c>
      <c r="I182" s="16">
        <f t="shared" ref="I182:K182" si="70">SUM(I183:I187)</f>
        <v>0</v>
      </c>
      <c r="J182" s="16">
        <f t="shared" si="70"/>
        <v>0</v>
      </c>
      <c r="K182" s="16">
        <f t="shared" si="70"/>
        <v>0</v>
      </c>
    </row>
    <row r="183" spans="2:11" ht="33.75">
      <c r="B183" s="28" t="s">
        <v>71</v>
      </c>
      <c r="C183" s="23">
        <v>650</v>
      </c>
      <c r="D183" s="33" t="s">
        <v>9</v>
      </c>
      <c r="E183" s="33" t="s">
        <v>8</v>
      </c>
      <c r="F183" s="25">
        <v>610059</v>
      </c>
      <c r="G183" s="26">
        <v>111</v>
      </c>
      <c r="H183" s="16">
        <v>34641</v>
      </c>
      <c r="I183" s="19"/>
      <c r="J183" s="16"/>
      <c r="K183" s="19"/>
    </row>
    <row r="184" spans="2:11" ht="22.5">
      <c r="B184" s="28" t="s">
        <v>106</v>
      </c>
      <c r="C184" s="23">
        <v>650</v>
      </c>
      <c r="D184" s="33" t="s">
        <v>9</v>
      </c>
      <c r="E184" s="33" t="s">
        <v>8</v>
      </c>
      <c r="F184" s="25">
        <v>610059</v>
      </c>
      <c r="G184" s="26">
        <v>112</v>
      </c>
      <c r="H184" s="16">
        <v>947.7</v>
      </c>
      <c r="I184" s="19"/>
      <c r="J184" s="16"/>
      <c r="K184" s="19"/>
    </row>
    <row r="185" spans="2:11" ht="33.75">
      <c r="B185" s="28" t="s">
        <v>72</v>
      </c>
      <c r="C185" s="23">
        <v>650</v>
      </c>
      <c r="D185" s="33" t="s">
        <v>9</v>
      </c>
      <c r="E185" s="33" t="s">
        <v>8</v>
      </c>
      <c r="F185" s="25">
        <v>610059</v>
      </c>
      <c r="G185" s="26">
        <v>242</v>
      </c>
      <c r="H185" s="16">
        <v>99.1</v>
      </c>
      <c r="I185" s="19"/>
      <c r="J185" s="16"/>
      <c r="K185" s="19"/>
    </row>
    <row r="186" spans="2:11" ht="33.75">
      <c r="B186" s="28" t="s">
        <v>68</v>
      </c>
      <c r="C186" s="23">
        <v>650</v>
      </c>
      <c r="D186" s="33" t="s">
        <v>9</v>
      </c>
      <c r="E186" s="33" t="s">
        <v>8</v>
      </c>
      <c r="F186" s="25">
        <v>610059</v>
      </c>
      <c r="G186" s="26">
        <v>244</v>
      </c>
      <c r="H186" s="16">
        <v>4303.7</v>
      </c>
      <c r="I186" s="19"/>
      <c r="J186" s="16"/>
      <c r="K186" s="19"/>
    </row>
    <row r="187" spans="2:11" ht="22.5">
      <c r="B187" s="28" t="s">
        <v>69</v>
      </c>
      <c r="C187" s="23">
        <v>650</v>
      </c>
      <c r="D187" s="33" t="s">
        <v>9</v>
      </c>
      <c r="E187" s="33" t="s">
        <v>8</v>
      </c>
      <c r="F187" s="25">
        <v>610059</v>
      </c>
      <c r="G187" s="26">
        <v>852</v>
      </c>
      <c r="H187" s="16">
        <v>59.4</v>
      </c>
      <c r="I187" s="19"/>
      <c r="J187" s="16"/>
      <c r="K187" s="19"/>
    </row>
    <row r="188" spans="2:11" ht="22.5">
      <c r="B188" s="28" t="s">
        <v>73</v>
      </c>
      <c r="C188" s="23">
        <v>650</v>
      </c>
      <c r="D188" s="33" t="s">
        <v>9</v>
      </c>
      <c r="E188" s="33" t="s">
        <v>8</v>
      </c>
      <c r="F188" s="25" t="s">
        <v>83</v>
      </c>
      <c r="G188" s="26"/>
      <c r="H188" s="16">
        <f>H189</f>
        <v>0</v>
      </c>
      <c r="I188" s="19"/>
      <c r="J188" s="16"/>
      <c r="K188" s="19"/>
    </row>
    <row r="189" spans="2:11" ht="33.75">
      <c r="B189" s="28" t="s">
        <v>68</v>
      </c>
      <c r="C189" s="23">
        <v>650</v>
      </c>
      <c r="D189" s="33" t="s">
        <v>9</v>
      </c>
      <c r="E189" s="33" t="s">
        <v>8</v>
      </c>
      <c r="F189" s="25">
        <v>2322134</v>
      </c>
      <c r="G189" s="26">
        <v>244</v>
      </c>
      <c r="H189" s="16">
        <v>0</v>
      </c>
      <c r="I189" s="19"/>
      <c r="J189" s="16"/>
      <c r="K189" s="19"/>
    </row>
    <row r="190" spans="2:11" ht="33.75">
      <c r="B190" s="30" t="s">
        <v>15</v>
      </c>
      <c r="C190" s="23">
        <v>650</v>
      </c>
      <c r="D190" s="33" t="s">
        <v>9</v>
      </c>
      <c r="E190" s="33" t="s">
        <v>8</v>
      </c>
      <c r="F190" s="25" t="s">
        <v>84</v>
      </c>
      <c r="G190" s="26"/>
      <c r="H190" s="16">
        <f>H191</f>
        <v>6</v>
      </c>
      <c r="I190" s="16">
        <f t="shared" ref="I190:K190" si="71">I191</f>
        <v>0</v>
      </c>
      <c r="J190" s="16">
        <f t="shared" si="71"/>
        <v>0</v>
      </c>
      <c r="K190" s="16">
        <f t="shared" si="71"/>
        <v>0</v>
      </c>
    </row>
    <row r="191" spans="2:11" ht="33.75">
      <c r="B191" s="28" t="s">
        <v>68</v>
      </c>
      <c r="C191" s="23">
        <v>650</v>
      </c>
      <c r="D191" s="33" t="s">
        <v>9</v>
      </c>
      <c r="E191" s="33" t="s">
        <v>8</v>
      </c>
      <c r="F191" s="25">
        <v>1322103</v>
      </c>
      <c r="G191" s="26">
        <v>244</v>
      </c>
      <c r="H191" s="16">
        <v>6</v>
      </c>
      <c r="I191" s="19"/>
      <c r="J191" s="16"/>
      <c r="K191" s="19"/>
    </row>
    <row r="192" spans="2:11" ht="22.5">
      <c r="B192" s="32" t="s">
        <v>20</v>
      </c>
      <c r="C192" s="23">
        <v>650</v>
      </c>
      <c r="D192" s="33" t="s">
        <v>9</v>
      </c>
      <c r="E192" s="33" t="s">
        <v>8</v>
      </c>
      <c r="F192" s="25">
        <v>1327061</v>
      </c>
      <c r="G192" s="26"/>
      <c r="H192" s="16">
        <f>H193</f>
        <v>6</v>
      </c>
      <c r="I192" s="16">
        <f t="shared" ref="I192:K192" si="72">I193</f>
        <v>0</v>
      </c>
      <c r="J192" s="16">
        <f t="shared" si="72"/>
        <v>0</v>
      </c>
      <c r="K192" s="16">
        <f t="shared" si="72"/>
        <v>0</v>
      </c>
    </row>
    <row r="193" spans="2:11" ht="33.75">
      <c r="B193" s="28" t="s">
        <v>68</v>
      </c>
      <c r="C193" s="23">
        <v>650</v>
      </c>
      <c r="D193" s="33" t="s">
        <v>9</v>
      </c>
      <c r="E193" s="33" t="s">
        <v>8</v>
      </c>
      <c r="F193" s="25">
        <v>1327061</v>
      </c>
      <c r="G193" s="26">
        <v>244</v>
      </c>
      <c r="H193" s="16">
        <v>6</v>
      </c>
      <c r="I193" s="19"/>
      <c r="J193" s="16"/>
      <c r="K193" s="19"/>
    </row>
    <row r="194" spans="2:11" ht="33.75">
      <c r="B194" s="32" t="s">
        <v>7</v>
      </c>
      <c r="C194" s="23">
        <v>650</v>
      </c>
      <c r="D194" s="33" t="s">
        <v>1</v>
      </c>
      <c r="E194" s="33" t="s">
        <v>6</v>
      </c>
      <c r="F194" s="25"/>
      <c r="G194" s="26"/>
      <c r="H194" s="16">
        <f>H195</f>
        <v>198.50000000000003</v>
      </c>
      <c r="I194" s="16">
        <f t="shared" ref="I194:K194" si="73">I195</f>
        <v>0</v>
      </c>
      <c r="J194" s="16">
        <f t="shared" si="73"/>
        <v>0</v>
      </c>
      <c r="K194" s="16">
        <f t="shared" si="73"/>
        <v>0</v>
      </c>
    </row>
    <row r="195" spans="2:11" ht="22.5">
      <c r="B195" s="32" t="s">
        <v>5</v>
      </c>
      <c r="C195" s="23">
        <v>650</v>
      </c>
      <c r="D195" s="33" t="s">
        <v>1</v>
      </c>
      <c r="E195" s="33" t="s">
        <v>0</v>
      </c>
      <c r="F195" s="25"/>
      <c r="G195" s="26"/>
      <c r="H195" s="16">
        <f>H196+H198+H200+H202</f>
        <v>198.50000000000003</v>
      </c>
      <c r="I195" s="16">
        <f t="shared" ref="I195:K195" si="74">I196+I198+I200+I202</f>
        <v>0</v>
      </c>
      <c r="J195" s="16">
        <f t="shared" si="74"/>
        <v>0</v>
      </c>
      <c r="K195" s="16">
        <f t="shared" si="74"/>
        <v>0</v>
      </c>
    </row>
    <row r="196" spans="2:11" ht="22.5">
      <c r="B196" s="30" t="s">
        <v>85</v>
      </c>
      <c r="C196" s="23">
        <v>650</v>
      </c>
      <c r="D196" s="33" t="s">
        <v>1</v>
      </c>
      <c r="E196" s="33" t="s">
        <v>0</v>
      </c>
      <c r="F196" s="25">
        <v>2517080</v>
      </c>
      <c r="G196" s="26"/>
      <c r="H196" s="16">
        <f>H197</f>
        <v>52.3</v>
      </c>
      <c r="I196" s="16">
        <f t="shared" ref="I196:K196" si="75">I197</f>
        <v>0</v>
      </c>
      <c r="J196" s="16">
        <f t="shared" si="75"/>
        <v>0</v>
      </c>
      <c r="K196" s="16">
        <f t="shared" si="75"/>
        <v>0</v>
      </c>
    </row>
    <row r="197" spans="2:11">
      <c r="B197" s="32" t="s">
        <v>2</v>
      </c>
      <c r="C197" s="23">
        <v>650</v>
      </c>
      <c r="D197" s="33" t="s">
        <v>1</v>
      </c>
      <c r="E197" s="33" t="s">
        <v>0</v>
      </c>
      <c r="F197" s="25">
        <v>2517080</v>
      </c>
      <c r="G197" s="26">
        <v>540</v>
      </c>
      <c r="H197" s="16">
        <v>52.3</v>
      </c>
      <c r="I197" s="19"/>
      <c r="J197" s="16"/>
      <c r="K197" s="19"/>
    </row>
    <row r="198" spans="2:11" ht="22.5">
      <c r="B198" s="30" t="s">
        <v>85</v>
      </c>
      <c r="C198" s="23">
        <v>650</v>
      </c>
      <c r="D198" s="33" t="s">
        <v>1</v>
      </c>
      <c r="E198" s="33" t="s">
        <v>0</v>
      </c>
      <c r="F198" s="25">
        <v>2207080</v>
      </c>
      <c r="G198" s="26"/>
      <c r="H198" s="16">
        <f>H199</f>
        <v>128.80000000000001</v>
      </c>
      <c r="I198" s="16">
        <f t="shared" ref="I198:K198" si="76">I199</f>
        <v>0</v>
      </c>
      <c r="J198" s="16">
        <f t="shared" si="76"/>
        <v>0</v>
      </c>
      <c r="K198" s="16">
        <f t="shared" si="76"/>
        <v>0</v>
      </c>
    </row>
    <row r="199" spans="2:11">
      <c r="B199" s="32" t="s">
        <v>2</v>
      </c>
      <c r="C199" s="23">
        <v>650</v>
      </c>
      <c r="D199" s="33" t="s">
        <v>1</v>
      </c>
      <c r="E199" s="33" t="s">
        <v>0</v>
      </c>
      <c r="F199" s="25">
        <v>2207080</v>
      </c>
      <c r="G199" s="26">
        <v>540</v>
      </c>
      <c r="H199" s="16">
        <v>128.80000000000001</v>
      </c>
      <c r="I199" s="19"/>
      <c r="J199" s="16"/>
      <c r="K199" s="19"/>
    </row>
    <row r="200" spans="2:11" ht="56.25">
      <c r="B200" s="30" t="s">
        <v>3</v>
      </c>
      <c r="C200" s="23">
        <v>650</v>
      </c>
      <c r="D200" s="33" t="s">
        <v>1</v>
      </c>
      <c r="E200" s="33" t="s">
        <v>0</v>
      </c>
      <c r="F200" s="25">
        <v>1867080</v>
      </c>
      <c r="G200" s="26"/>
      <c r="H200" s="16">
        <f>H201</f>
        <v>10.1</v>
      </c>
      <c r="I200" s="16">
        <f t="shared" ref="I200:K200" si="77">I201</f>
        <v>0</v>
      </c>
      <c r="J200" s="16">
        <f t="shared" si="77"/>
        <v>0</v>
      </c>
      <c r="K200" s="16">
        <f t="shared" si="77"/>
        <v>0</v>
      </c>
    </row>
    <row r="201" spans="2:11">
      <c r="B201" s="31" t="s">
        <v>2</v>
      </c>
      <c r="C201" s="23">
        <v>650</v>
      </c>
      <c r="D201" s="33" t="s">
        <v>1</v>
      </c>
      <c r="E201" s="33" t="s">
        <v>0</v>
      </c>
      <c r="F201" s="25">
        <v>1867080</v>
      </c>
      <c r="G201" s="26">
        <v>540</v>
      </c>
      <c r="H201" s="16">
        <v>10.1</v>
      </c>
      <c r="I201" s="19"/>
      <c r="J201" s="16"/>
      <c r="K201" s="19"/>
    </row>
    <row r="202" spans="2:11" ht="22.5">
      <c r="B202" s="30" t="s">
        <v>85</v>
      </c>
      <c r="C202" s="23">
        <v>650</v>
      </c>
      <c r="D202" s="33" t="s">
        <v>1</v>
      </c>
      <c r="E202" s="33" t="s">
        <v>0</v>
      </c>
      <c r="F202" s="25">
        <v>1427080</v>
      </c>
      <c r="G202" s="26"/>
      <c r="H202" s="16">
        <f>H203</f>
        <v>7.3</v>
      </c>
      <c r="I202" s="16">
        <f t="shared" ref="I202:K202" si="78">I203</f>
        <v>0</v>
      </c>
      <c r="J202" s="16">
        <f t="shared" si="78"/>
        <v>0</v>
      </c>
      <c r="K202" s="16">
        <f t="shared" si="78"/>
        <v>0</v>
      </c>
    </row>
    <row r="203" spans="2:11">
      <c r="B203" s="31" t="s">
        <v>2</v>
      </c>
      <c r="C203" s="23">
        <v>650</v>
      </c>
      <c r="D203" s="33" t="s">
        <v>1</v>
      </c>
      <c r="E203" s="33" t="s">
        <v>0</v>
      </c>
      <c r="F203" s="34" t="s">
        <v>86</v>
      </c>
      <c r="G203" s="26">
        <v>540</v>
      </c>
      <c r="H203" s="16">
        <v>7.3</v>
      </c>
      <c r="I203" s="19"/>
      <c r="J203" s="16"/>
      <c r="K203" s="19"/>
    </row>
    <row r="204" spans="2:11">
      <c r="B204" s="35" t="s">
        <v>90</v>
      </c>
      <c r="C204" s="35"/>
      <c r="D204" s="36"/>
      <c r="E204" s="36"/>
      <c r="F204" s="35"/>
      <c r="G204" s="35"/>
      <c r="H204" s="19">
        <f>H11+H53+H60+H75+H101+H145+H176+H180+H194+H139</f>
        <v>149938</v>
      </c>
      <c r="I204" s="19">
        <f t="shared" ref="I204:K204" si="79">I11+I53+I60+I75+I101+I145+I176+I180+I194+I139</f>
        <v>1835</v>
      </c>
      <c r="J204" s="19">
        <f t="shared" si="79"/>
        <v>86609.9</v>
      </c>
      <c r="K204" s="19">
        <f t="shared" si="79"/>
        <v>1835</v>
      </c>
    </row>
    <row r="206" spans="2:11">
      <c r="H206" s="21"/>
      <c r="J206" s="21"/>
    </row>
  </sheetData>
  <mergeCells count="1">
    <mergeCell ref="B5:I5"/>
  </mergeCells>
  <pageMargins left="0.19685039370078741" right="0.19685039370078741" top="0.39370078740157483" bottom="0.19685039370078741" header="0.19685039370078741" footer="0.19685039370078741"/>
  <pageSetup paperSize="9" scale="74" fitToHeight="0" orientation="portrait" r:id="rId1"/>
  <headerFooter alignWithMargins="0">
    <oddHeader xml:space="preserve"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ведомственные 2014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Вероника</cp:lastModifiedBy>
  <cp:lastPrinted>2015-02-26T11:29:20Z</cp:lastPrinted>
  <dcterms:created xsi:type="dcterms:W3CDTF">2013-11-14T08:31:35Z</dcterms:created>
  <dcterms:modified xsi:type="dcterms:W3CDTF">2015-02-28T08:24:30Z</dcterms:modified>
</cp:coreProperties>
</file>