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8C2B34CA\"/>
    </mc:Choice>
  </mc:AlternateContent>
  <bookViews>
    <workbookView xWindow="45" yWindow="90" windowWidth="11325" windowHeight="12285"/>
  </bookViews>
  <sheets>
    <sheet name="5 муниципальные прогр.2024" sheetId="4" r:id="rId1"/>
  </sheets>
  <definedNames>
    <definedName name="_xlnm._FilterDatabase" localSheetId="0" hidden="1">'5 муниципальные прогр.2024'!$A$18:$G$304</definedName>
    <definedName name="_xlnm.Print_Area" localSheetId="0">'5 муниципальные прогр.2024'!$A$1:$G$301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8" i="4" l="1"/>
  <c r="G150" i="4" l="1"/>
  <c r="G149" i="4" s="1"/>
  <c r="F149" i="4"/>
  <c r="E149" i="4"/>
  <c r="G229" i="4"/>
  <c r="G228" i="4" s="1"/>
  <c r="G227" i="4" s="1"/>
  <c r="F228" i="4"/>
  <c r="F227" i="4" s="1"/>
  <c r="E228" i="4"/>
  <c r="E227" i="4" s="1"/>
  <c r="G157" i="4"/>
  <c r="G156" i="4" s="1"/>
  <c r="F156" i="4"/>
  <c r="E156" i="4"/>
  <c r="E64" i="4" l="1"/>
  <c r="G87" i="4" l="1"/>
  <c r="G86" i="4" s="1"/>
  <c r="G85" i="4" s="1"/>
  <c r="F86" i="4"/>
  <c r="F85" i="4" s="1"/>
  <c r="E86" i="4"/>
  <c r="E85" i="4" s="1"/>
  <c r="G72" i="4"/>
  <c r="G71" i="4" s="1"/>
  <c r="G70" i="4" s="1"/>
  <c r="F71" i="4"/>
  <c r="F70" i="4" s="1"/>
  <c r="E71" i="4"/>
  <c r="E70" i="4" s="1"/>
  <c r="F90" i="4" l="1"/>
  <c r="E90" i="4"/>
  <c r="G91" i="4"/>
  <c r="G90" i="4" s="1"/>
  <c r="G176" i="4" l="1"/>
  <c r="G175" i="4" s="1"/>
  <c r="G174" i="4" s="1"/>
  <c r="F175" i="4"/>
  <c r="F174" i="4" s="1"/>
  <c r="E175" i="4"/>
  <c r="E174" i="4" s="1"/>
  <c r="G130" i="4"/>
  <c r="G129" i="4" s="1"/>
  <c r="F129" i="4"/>
  <c r="E129" i="4"/>
  <c r="G125" i="4"/>
  <c r="G124" i="4" s="1"/>
  <c r="F124" i="4"/>
  <c r="E124" i="4"/>
  <c r="G119" i="4"/>
  <c r="G118" i="4" s="1"/>
  <c r="G117" i="4" s="1"/>
  <c r="F118" i="4"/>
  <c r="F117" i="4" s="1"/>
  <c r="E118" i="4"/>
  <c r="E117" i="4" s="1"/>
  <c r="G116" i="4"/>
  <c r="G115" i="4" s="1"/>
  <c r="G114" i="4" s="1"/>
  <c r="F115" i="4"/>
  <c r="F114" i="4" s="1"/>
  <c r="E115" i="4"/>
  <c r="E114" i="4" s="1"/>
  <c r="F108" i="4"/>
  <c r="E108" i="4"/>
  <c r="G109" i="4"/>
  <c r="G108" i="4" s="1"/>
  <c r="E219" i="4" l="1"/>
  <c r="E104" i="4" l="1"/>
  <c r="G195" i="4"/>
  <c r="G194" i="4" s="1"/>
  <c r="G193" i="4" s="1"/>
  <c r="F194" i="4"/>
  <c r="F193" i="4" s="1"/>
  <c r="E194" i="4"/>
  <c r="E193" i="4" s="1"/>
  <c r="G192" i="4"/>
  <c r="G191" i="4" s="1"/>
  <c r="G190" i="4" s="1"/>
  <c r="F191" i="4"/>
  <c r="F190" i="4" s="1"/>
  <c r="E191" i="4"/>
  <c r="E190" i="4" s="1"/>
  <c r="G274" i="4" l="1"/>
  <c r="G273" i="4"/>
  <c r="F272" i="4"/>
  <c r="E272" i="4"/>
  <c r="G272" i="4" l="1"/>
  <c r="F64" i="4"/>
  <c r="G255" i="4"/>
  <c r="G254" i="4" s="1"/>
  <c r="F254" i="4"/>
  <c r="E254" i="4"/>
  <c r="E23" i="4" l="1"/>
  <c r="E22" i="4" s="1"/>
  <c r="E21" i="4" s="1"/>
  <c r="F23" i="4"/>
  <c r="F22" i="4" s="1"/>
  <c r="F21" i="4" s="1"/>
  <c r="G24" i="4"/>
  <c r="G23" i="4" s="1"/>
  <c r="G22" i="4" s="1"/>
  <c r="G21" i="4" s="1"/>
  <c r="G300" i="4"/>
  <c r="G299" i="4" s="1"/>
  <c r="F299" i="4"/>
  <c r="E299" i="4"/>
  <c r="G298" i="4"/>
  <c r="G297" i="4" s="1"/>
  <c r="F297" i="4"/>
  <c r="E297" i="4"/>
  <c r="G98" i="4"/>
  <c r="G97" i="4" s="1"/>
  <c r="G96" i="4" s="1"/>
  <c r="G95" i="4" s="1"/>
  <c r="F97" i="4"/>
  <c r="F96" i="4" s="1"/>
  <c r="F95" i="4" s="1"/>
  <c r="E97" i="4"/>
  <c r="E96" i="4" s="1"/>
  <c r="E95" i="4" s="1"/>
  <c r="G294" i="4"/>
  <c r="G293" i="4" s="1"/>
  <c r="G292" i="4" s="1"/>
  <c r="F293" i="4"/>
  <c r="F292" i="4" s="1"/>
  <c r="E293" i="4"/>
  <c r="E292" i="4" s="1"/>
  <c r="E288" i="4" s="1"/>
  <c r="G291" i="4"/>
  <c r="G287" i="4"/>
  <c r="G286" i="4" s="1"/>
  <c r="G285" i="4" s="1"/>
  <c r="G284" i="4" s="1"/>
  <c r="F286" i="4"/>
  <c r="F285" i="4" s="1"/>
  <c r="F284" i="4" s="1"/>
  <c r="E286" i="4"/>
  <c r="E285" i="4" s="1"/>
  <c r="E284" i="4" s="1"/>
  <c r="G282" i="4"/>
  <c r="G281" i="4" s="1"/>
  <c r="F281" i="4"/>
  <c r="E281" i="4"/>
  <c r="G280" i="4"/>
  <c r="G279" i="4" s="1"/>
  <c r="F279" i="4"/>
  <c r="E279" i="4"/>
  <c r="G271" i="4"/>
  <c r="G270" i="4" s="1"/>
  <c r="F270" i="4"/>
  <c r="E270" i="4"/>
  <c r="G269" i="4"/>
  <c r="G268" i="4" s="1"/>
  <c r="F268" i="4"/>
  <c r="E268" i="4"/>
  <c r="G264" i="4"/>
  <c r="G263" i="4" s="1"/>
  <c r="G262" i="4" s="1"/>
  <c r="F263" i="4"/>
  <c r="F262" i="4" s="1"/>
  <c r="E263" i="4"/>
  <c r="E262" i="4" s="1"/>
  <c r="G261" i="4"/>
  <c r="G260" i="4" s="1"/>
  <c r="F260" i="4"/>
  <c r="F259" i="4" s="1"/>
  <c r="E260" i="4"/>
  <c r="G253" i="4"/>
  <c r="G252" i="4" s="1"/>
  <c r="F252" i="4"/>
  <c r="E252" i="4"/>
  <c r="G248" i="4"/>
  <c r="F248" i="4"/>
  <c r="E248" i="4"/>
  <c r="G247" i="4"/>
  <c r="G246" i="4" s="1"/>
  <c r="F246" i="4"/>
  <c r="E246" i="4"/>
  <c r="G244" i="4"/>
  <c r="G243" i="4" s="1"/>
  <c r="F243" i="4"/>
  <c r="E243" i="4"/>
  <c r="G242" i="4"/>
  <c r="G241" i="4" s="1"/>
  <c r="F241" i="4"/>
  <c r="E241" i="4"/>
  <c r="G239" i="4"/>
  <c r="G238" i="4" s="1"/>
  <c r="F238" i="4"/>
  <c r="E238" i="4"/>
  <c r="G237" i="4"/>
  <c r="G236" i="4" s="1"/>
  <c r="F236" i="4"/>
  <c r="E236" i="4"/>
  <c r="G234" i="4"/>
  <c r="G233" i="4" s="1"/>
  <c r="F233" i="4"/>
  <c r="E233" i="4"/>
  <c r="G232" i="4"/>
  <c r="G231" i="4" s="1"/>
  <c r="F231" i="4"/>
  <c r="E231" i="4"/>
  <c r="E230" i="4" s="1"/>
  <c r="G226" i="4"/>
  <c r="G225" i="4" s="1"/>
  <c r="E225" i="4"/>
  <c r="G224" i="4"/>
  <c r="G223" i="4" s="1"/>
  <c r="F223" i="4"/>
  <c r="E223" i="4"/>
  <c r="G221" i="4"/>
  <c r="G220" i="4" s="1"/>
  <c r="F220" i="4"/>
  <c r="E220" i="4"/>
  <c r="G219" i="4"/>
  <c r="G218" i="4" s="1"/>
  <c r="F218" i="4"/>
  <c r="E218" i="4"/>
  <c r="G216" i="4"/>
  <c r="G215" i="4" s="1"/>
  <c r="F215" i="4"/>
  <c r="E215" i="4"/>
  <c r="G214" i="4"/>
  <c r="G213" i="4" s="1"/>
  <c r="F213" i="4"/>
  <c r="E213" i="4"/>
  <c r="G210" i="4"/>
  <c r="G209" i="4" s="1"/>
  <c r="G208" i="4" s="1"/>
  <c r="G207" i="4" s="1"/>
  <c r="F209" i="4"/>
  <c r="F208" i="4" s="1"/>
  <c r="F207" i="4" s="1"/>
  <c r="E209" i="4"/>
  <c r="E208" i="4" s="1"/>
  <c r="E207" i="4" s="1"/>
  <c r="G204" i="4"/>
  <c r="G203" i="4" s="1"/>
  <c r="G202" i="4" s="1"/>
  <c r="G201" i="4" s="1"/>
  <c r="F203" i="4"/>
  <c r="F202" i="4" s="1"/>
  <c r="F201" i="4" s="1"/>
  <c r="E203" i="4"/>
  <c r="E202" i="4" s="1"/>
  <c r="E201" i="4" s="1"/>
  <c r="G198" i="4"/>
  <c r="G197" i="4" s="1"/>
  <c r="G196" i="4" s="1"/>
  <c r="F197" i="4"/>
  <c r="F196" i="4" s="1"/>
  <c r="E197" i="4"/>
  <c r="E196" i="4" s="1"/>
  <c r="G189" i="4"/>
  <c r="G188" i="4" s="1"/>
  <c r="G187" i="4" s="1"/>
  <c r="F188" i="4"/>
  <c r="F187" i="4" s="1"/>
  <c r="E188" i="4"/>
  <c r="E187" i="4" s="1"/>
  <c r="G186" i="4"/>
  <c r="G185" i="4" s="1"/>
  <c r="G184" i="4" s="1"/>
  <c r="F185" i="4"/>
  <c r="F184" i="4" s="1"/>
  <c r="E185" i="4"/>
  <c r="E184" i="4" s="1"/>
  <c r="G182" i="4"/>
  <c r="G181" i="4" s="1"/>
  <c r="G180" i="4" s="1"/>
  <c r="G179" i="4" s="1"/>
  <c r="F181" i="4"/>
  <c r="F180" i="4" s="1"/>
  <c r="F179" i="4" s="1"/>
  <c r="E181" i="4"/>
  <c r="E180" i="4" s="1"/>
  <c r="E179" i="4" s="1"/>
  <c r="G173" i="4"/>
  <c r="G172" i="4" s="1"/>
  <c r="G171" i="4" s="1"/>
  <c r="F172" i="4"/>
  <c r="F171" i="4" s="1"/>
  <c r="E172" i="4"/>
  <c r="E171" i="4" s="1"/>
  <c r="G170" i="4"/>
  <c r="G169" i="4" s="1"/>
  <c r="G168" i="4" s="1"/>
  <c r="F169" i="4"/>
  <c r="F168" i="4" s="1"/>
  <c r="F167" i="4" s="1"/>
  <c r="E169" i="4"/>
  <c r="E168" i="4" s="1"/>
  <c r="E167" i="4" s="1"/>
  <c r="G164" i="4"/>
  <c r="G163" i="4" s="1"/>
  <c r="G162" i="4" s="1"/>
  <c r="F163" i="4"/>
  <c r="F162" i="4" s="1"/>
  <c r="E163" i="4"/>
  <c r="E162" i="4" s="1"/>
  <c r="G161" i="4"/>
  <c r="G160" i="4" s="1"/>
  <c r="G159" i="4" s="1"/>
  <c r="G158" i="4" s="1"/>
  <c r="F160" i="4"/>
  <c r="F159" i="4" s="1"/>
  <c r="F158" i="4" s="1"/>
  <c r="E160" i="4"/>
  <c r="E159" i="4" s="1"/>
  <c r="G155" i="4"/>
  <c r="G154" i="4" s="1"/>
  <c r="G153" i="4" s="1"/>
  <c r="F154" i="4"/>
  <c r="F153" i="4" s="1"/>
  <c r="E154" i="4"/>
  <c r="E153" i="4" s="1"/>
  <c r="G152" i="4"/>
  <c r="G151" i="4" s="1"/>
  <c r="G148" i="4" s="1"/>
  <c r="G147" i="4" s="1"/>
  <c r="F151" i="4"/>
  <c r="F148" i="4" s="1"/>
  <c r="F147" i="4" s="1"/>
  <c r="E151" i="4"/>
  <c r="G144" i="4"/>
  <c r="G143" i="4" s="1"/>
  <c r="G142" i="4" s="1"/>
  <c r="G141" i="4" s="1"/>
  <c r="F143" i="4"/>
  <c r="F142" i="4" s="1"/>
  <c r="F141" i="4" s="1"/>
  <c r="E143" i="4"/>
  <c r="E142" i="4" s="1"/>
  <c r="E141" i="4" s="1"/>
  <c r="G140" i="4"/>
  <c r="G139" i="4" s="1"/>
  <c r="G138" i="4" s="1"/>
  <c r="G137" i="4" s="1"/>
  <c r="F139" i="4"/>
  <c r="F138" i="4" s="1"/>
  <c r="F137" i="4" s="1"/>
  <c r="E139" i="4"/>
  <c r="E138" i="4" s="1"/>
  <c r="E137" i="4" s="1"/>
  <c r="G136" i="4"/>
  <c r="G135" i="4" s="1"/>
  <c r="G134" i="4" s="1"/>
  <c r="G133" i="4" s="1"/>
  <c r="F135" i="4"/>
  <c r="F134" i="4" s="1"/>
  <c r="F133" i="4" s="1"/>
  <c r="E135" i="4"/>
  <c r="E134" i="4" s="1"/>
  <c r="E133" i="4" s="1"/>
  <c r="G132" i="4"/>
  <c r="G131" i="4" s="1"/>
  <c r="G128" i="4" s="1"/>
  <c r="F131" i="4"/>
  <c r="E131" i="4"/>
  <c r="G127" i="4"/>
  <c r="G126" i="4" s="1"/>
  <c r="G123" i="4" s="1"/>
  <c r="F126" i="4"/>
  <c r="E126" i="4"/>
  <c r="G113" i="4"/>
  <c r="G112" i="4" s="1"/>
  <c r="G111" i="4" s="1"/>
  <c r="G110" i="4" s="1"/>
  <c r="F112" i="4"/>
  <c r="F111" i="4" s="1"/>
  <c r="F110" i="4" s="1"/>
  <c r="E112" i="4"/>
  <c r="E111" i="4" s="1"/>
  <c r="E110" i="4" s="1"/>
  <c r="G107" i="4"/>
  <c r="G106" i="4" s="1"/>
  <c r="G105" i="4" s="1"/>
  <c r="F106" i="4"/>
  <c r="F105" i="4" s="1"/>
  <c r="E106" i="4"/>
  <c r="E105" i="4" s="1"/>
  <c r="G104" i="4"/>
  <c r="G103" i="4" s="1"/>
  <c r="G102" i="4" s="1"/>
  <c r="F103" i="4"/>
  <c r="F102" i="4" s="1"/>
  <c r="E103" i="4"/>
  <c r="E102" i="4" s="1"/>
  <c r="G94" i="4"/>
  <c r="G93" i="4"/>
  <c r="F92" i="4"/>
  <c r="E92" i="4"/>
  <c r="E89" i="4" s="1"/>
  <c r="G84" i="4"/>
  <c r="G83" i="4"/>
  <c r="F82" i="4"/>
  <c r="E82" i="4"/>
  <c r="G81" i="4"/>
  <c r="G80" i="4" s="1"/>
  <c r="F80" i="4"/>
  <c r="E80" i="4"/>
  <c r="G79" i="4"/>
  <c r="G78" i="4" s="1"/>
  <c r="F78" i="4"/>
  <c r="E78" i="4"/>
  <c r="G75" i="4"/>
  <c r="G74" i="4" s="1"/>
  <c r="G73" i="4" s="1"/>
  <c r="F74" i="4"/>
  <c r="F73" i="4" s="1"/>
  <c r="E74" i="4"/>
  <c r="E73" i="4" s="1"/>
  <c r="G69" i="4"/>
  <c r="G68" i="4" s="1"/>
  <c r="F68" i="4"/>
  <c r="E68" i="4"/>
  <c r="G67" i="4"/>
  <c r="G66" i="4" s="1"/>
  <c r="F66" i="4"/>
  <c r="E66" i="4"/>
  <c r="G65" i="4"/>
  <c r="G64" i="4" s="1"/>
  <c r="G62" i="4"/>
  <c r="G61" i="4" s="1"/>
  <c r="F61" i="4"/>
  <c r="E61" i="4"/>
  <c r="E60" i="4" s="1"/>
  <c r="F60" i="4"/>
  <c r="G56" i="4"/>
  <c r="G55" i="4" s="1"/>
  <c r="G54" i="4" s="1"/>
  <c r="G53" i="4" s="1"/>
  <c r="F55" i="4"/>
  <c r="F54" i="4" s="1"/>
  <c r="F53" i="4" s="1"/>
  <c r="E55" i="4"/>
  <c r="E54" i="4" s="1"/>
  <c r="E53" i="4" s="1"/>
  <c r="G52" i="4"/>
  <c r="G51" i="4" s="1"/>
  <c r="G50" i="4" s="1"/>
  <c r="G49" i="4" s="1"/>
  <c r="F51" i="4"/>
  <c r="F50" i="4" s="1"/>
  <c r="F49" i="4" s="1"/>
  <c r="G48" i="4"/>
  <c r="G47" i="4" s="1"/>
  <c r="G46" i="4" s="1"/>
  <c r="G45" i="4" s="1"/>
  <c r="F47" i="4"/>
  <c r="F46" i="4" s="1"/>
  <c r="F45" i="4" s="1"/>
  <c r="E47" i="4"/>
  <c r="E46" i="4" s="1"/>
  <c r="E45" i="4" s="1"/>
  <c r="G42" i="4"/>
  <c r="G41" i="4" s="1"/>
  <c r="G40" i="4" s="1"/>
  <c r="F41" i="4"/>
  <c r="F40" i="4" s="1"/>
  <c r="E41" i="4"/>
  <c r="E40" i="4" s="1"/>
  <c r="G39" i="4"/>
  <c r="G38" i="4" s="1"/>
  <c r="G37" i="4" s="1"/>
  <c r="F38" i="4"/>
  <c r="F37" i="4" s="1"/>
  <c r="E38" i="4"/>
  <c r="E37" i="4" s="1"/>
  <c r="G36" i="4"/>
  <c r="G35" i="4" s="1"/>
  <c r="G34" i="4" s="1"/>
  <c r="F35" i="4"/>
  <c r="F34" i="4" s="1"/>
  <c r="E35" i="4"/>
  <c r="E34" i="4" s="1"/>
  <c r="G32" i="4"/>
  <c r="G31" i="4" s="1"/>
  <c r="G30" i="4" s="1"/>
  <c r="G29" i="4" s="1"/>
  <c r="F31" i="4"/>
  <c r="F30" i="4" s="1"/>
  <c r="F29" i="4" s="1"/>
  <c r="E31" i="4"/>
  <c r="E30" i="4" s="1"/>
  <c r="E29" i="4" s="1"/>
  <c r="G28" i="4"/>
  <c r="G27" i="4" s="1"/>
  <c r="G26" i="4" s="1"/>
  <c r="G25" i="4" s="1"/>
  <c r="F27" i="4"/>
  <c r="F26" i="4" s="1"/>
  <c r="F25" i="4" s="1"/>
  <c r="E27" i="4"/>
  <c r="E26" i="4" s="1"/>
  <c r="E25" i="4" s="1"/>
  <c r="F235" i="4" l="1"/>
  <c r="F245" i="4"/>
  <c r="E235" i="4"/>
  <c r="E245" i="4"/>
  <c r="F230" i="4"/>
  <c r="E148" i="4"/>
  <c r="E147" i="4" s="1"/>
  <c r="F240" i="4"/>
  <c r="F89" i="4"/>
  <c r="F88" i="4" s="1"/>
  <c r="G183" i="4"/>
  <c r="G178" i="4" s="1"/>
  <c r="G177" i="4" s="1"/>
  <c r="F267" i="4"/>
  <c r="F266" i="4" s="1"/>
  <c r="F265" i="4" s="1"/>
  <c r="F63" i="4"/>
  <c r="F59" i="4" s="1"/>
  <c r="G167" i="4"/>
  <c r="F183" i="4"/>
  <c r="F178" i="4" s="1"/>
  <c r="F177" i="4" s="1"/>
  <c r="G267" i="4"/>
  <c r="G266" i="4" s="1"/>
  <c r="G265" i="4" s="1"/>
  <c r="F200" i="4"/>
  <c r="F199" i="4" s="1"/>
  <c r="G200" i="4"/>
  <c r="G199" i="4" s="1"/>
  <c r="F101" i="4"/>
  <c r="F100" i="4" s="1"/>
  <c r="G101" i="4"/>
  <c r="G100" i="4" s="1"/>
  <c r="G99" i="4" s="1"/>
  <c r="G63" i="4"/>
  <c r="E158" i="4"/>
  <c r="E183" i="4"/>
  <c r="E178" i="4" s="1"/>
  <c r="E177" i="4" s="1"/>
  <c r="E63" i="4"/>
  <c r="E59" i="4" s="1"/>
  <c r="E101" i="4"/>
  <c r="E267" i="4"/>
  <c r="E266" i="4" s="1"/>
  <c r="E200" i="4"/>
  <c r="E199" i="4" s="1"/>
  <c r="E44" i="4"/>
  <c r="E43" i="4" s="1"/>
  <c r="E240" i="4"/>
  <c r="G245" i="4"/>
  <c r="E251" i="4"/>
  <c r="E250" i="4" s="1"/>
  <c r="F251" i="4"/>
  <c r="F250" i="4" s="1"/>
  <c r="G258" i="4"/>
  <c r="E88" i="4"/>
  <c r="E212" i="4"/>
  <c r="G212" i="4"/>
  <c r="F257" i="4"/>
  <c r="F212" i="4"/>
  <c r="F296" i="4"/>
  <c r="F295" i="4" s="1"/>
  <c r="F283" i="4" s="1"/>
  <c r="E51" i="4"/>
  <c r="E50" i="4" s="1"/>
  <c r="E49" i="4" s="1"/>
  <c r="F258" i="4"/>
  <c r="E278" i="4"/>
  <c r="E277" i="4" s="1"/>
  <c r="E276" i="4" s="1"/>
  <c r="E275" i="4" s="1"/>
  <c r="G60" i="4"/>
  <c r="G92" i="4"/>
  <c r="E222" i="4"/>
  <c r="F225" i="4"/>
  <c r="F222" i="4" s="1"/>
  <c r="G82" i="4"/>
  <c r="G77" i="4" s="1"/>
  <c r="G76" i="4" s="1"/>
  <c r="G146" i="4"/>
  <c r="E217" i="4"/>
  <c r="G222" i="4"/>
  <c r="F278" i="4"/>
  <c r="F277" i="4" s="1"/>
  <c r="F276" i="4" s="1"/>
  <c r="F275" i="4" s="1"/>
  <c r="E296" i="4"/>
  <c r="E295" i="4" s="1"/>
  <c r="E283" i="4" s="1"/>
  <c r="F122" i="4"/>
  <c r="F121" i="4" s="1"/>
  <c r="F120" i="4" s="1"/>
  <c r="G235" i="4"/>
  <c r="G230" i="4"/>
  <c r="G33" i="4"/>
  <c r="G19" i="4" s="1"/>
  <c r="E77" i="4"/>
  <c r="E76" i="4" s="1"/>
  <c r="F217" i="4"/>
  <c r="G251" i="4"/>
  <c r="G250" i="4" s="1"/>
  <c r="G259" i="4"/>
  <c r="G257" i="4" s="1"/>
  <c r="G278" i="4"/>
  <c r="G277" i="4" s="1"/>
  <c r="G276" i="4" s="1"/>
  <c r="G275" i="4" s="1"/>
  <c r="F77" i="4"/>
  <c r="F76" i="4" s="1"/>
  <c r="E122" i="4"/>
  <c r="E121" i="4" s="1"/>
  <c r="E120" i="4" s="1"/>
  <c r="E33" i="4"/>
  <c r="E20" i="4" s="1"/>
  <c r="E19" i="4" s="1"/>
  <c r="F33" i="4"/>
  <c r="F19" i="4" s="1"/>
  <c r="G296" i="4"/>
  <c r="G295" i="4" s="1"/>
  <c r="G283" i="4" s="1"/>
  <c r="G122" i="4"/>
  <c r="G121" i="4" s="1"/>
  <c r="G120" i="4" s="1"/>
  <c r="G217" i="4"/>
  <c r="G240" i="4"/>
  <c r="E258" i="4"/>
  <c r="E259" i="4"/>
  <c r="E257" i="4" s="1"/>
  <c r="E211" i="4" l="1"/>
  <c r="E206" i="4" s="1"/>
  <c r="E205" i="4" s="1"/>
  <c r="F211" i="4"/>
  <c r="F206" i="4" s="1"/>
  <c r="F205" i="4" s="1"/>
  <c r="G211" i="4"/>
  <c r="G206" i="4" s="1"/>
  <c r="G205" i="4" s="1"/>
  <c r="G59" i="4"/>
  <c r="G89" i="4"/>
  <c r="G88" i="4" s="1"/>
  <c r="E100" i="4"/>
  <c r="E99" i="4" s="1"/>
  <c r="F99" i="4"/>
  <c r="G145" i="4"/>
  <c r="F146" i="4"/>
  <c r="F145" i="4" s="1"/>
  <c r="F58" i="4"/>
  <c r="F57" i="4" s="1"/>
  <c r="G20" i="4"/>
  <c r="F166" i="4"/>
  <c r="F165" i="4" s="1"/>
  <c r="G166" i="4"/>
  <c r="G165" i="4" s="1"/>
  <c r="F20" i="4"/>
  <c r="E58" i="4"/>
  <c r="E57" i="4" s="1"/>
  <c r="E146" i="4"/>
  <c r="E145" i="4" s="1"/>
  <c r="E166" i="4"/>
  <c r="E165" i="4" s="1"/>
  <c r="F256" i="4"/>
  <c r="G256" i="4"/>
  <c r="F43" i="4"/>
  <c r="G43" i="4"/>
  <c r="E265" i="4"/>
  <c r="E256" i="4" s="1"/>
  <c r="F301" i="4" l="1"/>
  <c r="G58" i="4"/>
  <c r="G57" i="4" s="1"/>
  <c r="G301" i="4" s="1"/>
  <c r="E301" i="4"/>
  <c r="G304" i="4" l="1"/>
</calcChain>
</file>

<file path=xl/sharedStrings.xml><?xml version="1.0" encoding="utf-8"?>
<sst xmlns="http://schemas.openxmlformats.org/spreadsheetml/2006/main" count="624" uniqueCount="247">
  <si>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</si>
  <si>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</si>
  <si>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</si>
  <si>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</si>
  <si>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</si>
  <si>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</si>
  <si>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</si>
  <si>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</si>
  <si>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</si>
  <si>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</si>
  <si>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</si>
  <si>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</si>
  <si>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</si>
  <si>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</si>
  <si>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</si>
  <si>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</si>
  <si>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</si>
  <si>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</si>
  <si>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</si>
  <si>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</si>
  <si>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</si>
  <si>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</si>
  <si>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</si>
  <si>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</si>
  <si>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</si>
  <si>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</si>
  <si>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</si>
  <si>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</si>
  <si>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</si>
  <si>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</si>
  <si>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</si>
  <si>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</si>
  <si>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</si>
  <si>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</si>
  <si>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</si>
  <si>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</si>
  <si>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</si>
  <si>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</si>
  <si>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</si>
  <si>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</si>
  <si>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</si>
  <si>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</si>
  <si>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</si>
  <si>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</si>
  <si>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</si>
  <si>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</si>
  <si>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</si>
  <si>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</si>
  <si>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2024 г.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</si>
  <si>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</si>
  <si>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</si>
  <si>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</si>
  <si>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</si>
  <si>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</si>
  <si>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</si>
  <si>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</si>
  <si>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</si>
  <si>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</si>
  <si>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</si>
  <si>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</si>
  <si>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</si>
  <si>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</si>
  <si>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</si>
  <si>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</si>
  <si>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</si>
  <si>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</si>
  <si>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</si>
  <si>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</si>
  <si>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</si>
  <si>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</si>
  <si>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</si>
  <si>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</si>
  <si>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</si>
  <si>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</si>
  <si>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</si>
  <si>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</si>
  <si>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</si>
  <si>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</si>
  <si>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</si>
  <si>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</si>
  <si>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</si>
  <si>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</si>
  <si>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</si>
  <si>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</si>
  <si>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</si>
  <si>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</si>
  <si>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</si>
  <si>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</si>
  <si>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</si>
  <si>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</si>
  <si>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</si>
  <si>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</si>
  <si>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</si>
  <si>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</si>
  <si>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</si>
  <si>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</si>
  <si>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</si>
  <si>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</si>
  <si>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</si>
  <si>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</si>
  <si>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</si>
  <si>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</si>
  <si>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</si>
  <si>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</si>
  <si>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</si>
  <si>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</si>
  <si>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</si>
  <si>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</si>
  <si>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</si>
  <si>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</si>
  <si>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</si>
  <si>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</si>
  <si>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</si>
  <si>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</si>
  <si>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</si>
  <si>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</si>
  <si>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</si>
  <si>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</si>
  <si>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</si>
  <si>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</si>
  <si>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</si>
  <si>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</si>
  <si>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</si>
  <si>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</si>
  <si>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</si>
  <si>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</si>
  <si>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</si>
  <si>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</si>
  <si>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</si>
  <si>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</si>
  <si>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</si>
  <si>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</si>
  <si>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</si>
  <si>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</si>
  <si>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</si>
  <si>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</si>
  <si>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</si>
  <si>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</si>
  <si>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</si>
  <si>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</si>
  <si>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</si>
  <si>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</si>
  <si>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</si>
  <si>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</si>
  <si>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</si>
  <si>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</si>
  <si>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</si>
  <si>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</si>
  <si>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</si>
  <si>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</si>
  <si>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</si>
  <si>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</si>
  <si>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</si>
  <si>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</si>
  <si>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</si>
  <si>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</si>
  <si>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</si>
  <si>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</si>
  <si>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</si>
  <si>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</si>
  <si>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</si>
  <si>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</si>
  <si>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</si>
  <si>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</si>
  <si>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</si>
  <si>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</si>
  <si>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</si>
  <si>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</si>
  <si>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</si>
  <si>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</si>
  <si>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</si>
  <si>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</si>
  <si>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</si>
  <si>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</si>
  <si>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</si>
  <si>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</si>
  <si>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</si>
  <si>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</si>
  <si>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</si>
  <si>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</si>
  <si>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</si>
  <si>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</si>
  <si>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</si>
  <si>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</si>
  <si>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</si>
  <si>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</si>
  <si>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</si>
  <si>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</si>
  <si>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</si>
  <si>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</si>
  <si>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</si>
  <si>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</si>
  <si>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</si>
  <si>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</si>
  <si>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</si>
  <si>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</si>
  <si>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</si>
  <si>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</si>
  <si>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</si>
  <si>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</si>
  <si>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</si>
  <si>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</si>
  <si>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</si>
  <si>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</si>
  <si>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</si>
  <si>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</si>
  <si>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</si>
  <si>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</si>
  <si>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</si>
  <si>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</si>
  <si>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</si>
  <si>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</si>
  <si>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</si>
  <si>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</si>
  <si>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</si>
  <si>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</si>
  <si>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</si>
  <si>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</si>
  <si>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</si>
  <si>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</si>
  <si>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</si>
  <si>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</si>
  <si>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</si>
  <si>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</si>
  <si>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</si>
  <si>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</si>
  <si>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от 26.12.2023 г.  № 36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</si>
  <si>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</si>
  <si>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</si>
  <si>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</si>
  <si>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</si>
  <si>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</si>
  <si>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</si>
  <si>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</si>
  <si>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 xml:space="preserve">Приложение № 3 </t>
  </si>
  <si>
    <t xml:space="preserve">от 17.04.2024 г. № 72   </t>
  </si>
  <si>
    <t>Обслуживание государственного (муниципального) долга</t>
  </si>
  <si>
    <t>Обслуживание муниципального долга</t>
  </si>
  <si>
    <t>Распределение бюджетных ассигнований по целевым статьям (муниципальным программам городского поселения Игрим и непрограммным направлениям деятельности), группам и подгруппам видов расходов классификации расходов бюджета городского поселения Игрим на 2024 год</t>
  </si>
  <si>
    <t>64.4.01.85150</t>
  </si>
  <si>
    <t>Расходы за счет средств резервного фонда Правительства Ханты-Мансийского автономного округа-Югры</t>
  </si>
  <si>
    <t>64.4.11.85160</t>
  </si>
  <si>
    <t>Иные межбюджетные трансферты на финансирование наказов избирателей депутатам Думы ХМАО-Югры</t>
  </si>
  <si>
    <t>Приложение № 3</t>
  </si>
  <si>
    <t xml:space="preserve">от 00.11.2024 г. № </t>
  </si>
  <si>
    <t>67.4.12.20030</t>
  </si>
  <si>
    <t>72.4.12.22020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</si>
</sst>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167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169" fontId="9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167" fontId="5" fillId="3" borderId="1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right" vertical="center"/>
      <protection hidden="1"/>
    </xf>
    <xf numFmtId="170" fontId="11" fillId="0" borderId="0" xfId="1" applyNumberFormat="1" applyFont="1" applyFill="1"/>
    <xf numFmtId="170" fontId="11" fillId="0" borderId="0" xfId="1" applyNumberFormat="1" applyFont="1" applyFill="1" applyBorder="1"/>
    <xf numFmtId="49" fontId="5" fillId="0" borderId="1" xfId="1" applyNumberFormat="1" applyFont="1" applyFill="1" applyBorder="1" applyAlignment="1">
      <alignment horizontal="left" vertical="center" wrapText="1"/>
    </xf>
    <xf numFmtId="0" fontId="12" fillId="0" borderId="0" xfId="0" applyFont="1" applyFill="1"/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306"/>
  <sheetViews>
    <sheetView tabSelected="1" topLeftCell="A247" zoomScaleNormal="100" workbookViewId="0">
      <selection activeCell="B303" sqref="B303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customWidth="1"/>
    <col min="6" max="7" width="9" style="36" customWidth="1"/>
    <col min="8" max="16384" width="11.140625" style="2"/>
  </cols>
  <sheetData>
    <row r="1" spans="2:7" x14ac:dyDescent="0.25">
      <c r="G1" s="31" t="s">
        <v>243</v>
      </c>
    </row>
    <row r="2" spans="2:7" x14ac:dyDescent="0.25">
      <c r="G2" s="31" t="s">
        <v>23</v>
      </c>
    </row>
    <row r="3" spans="2:7" x14ac:dyDescent="0.25">
      <c r="G3" s="31" t="s">
        <v>22</v>
      </c>
    </row>
    <row r="4" spans="2:7" ht="12.75" customHeight="1" x14ac:dyDescent="0.25">
      <c r="G4" s="31" t="s">
        <v>244</v>
      </c>
    </row>
    <row r="6" spans="2:7" hidden="1" x14ac:dyDescent="0.25">
      <c r="G6" s="31" t="s">
        <v>234</v>
      </c>
    </row>
    <row r="7" spans="2:7" hidden="1" x14ac:dyDescent="0.25">
      <c r="G7" s="31" t="s">
        <v>23</v>
      </c>
    </row>
    <row r="8" spans="2:7" hidden="1" x14ac:dyDescent="0.25">
      <c r="G8" s="31" t="s">
        <v>22</v>
      </c>
    </row>
    <row r="9" spans="2:7" ht="12.75" hidden="1" customHeight="1" x14ac:dyDescent="0.25">
      <c r="G9" s="31" t="s">
        <v>235</v>
      </c>
    </row>
    <row r="10" spans="2:7" hidden="1" x14ac:dyDescent="0.25"/>
    <row r="11" spans="2:7" x14ac:dyDescent="0.25">
      <c r="D11" s="12"/>
      <c r="F11" s="31"/>
      <c r="G11" s="31" t="s">
        <v>40</v>
      </c>
    </row>
    <row r="12" spans="2:7" ht="13.5" customHeight="1" x14ac:dyDescent="0.25">
      <c r="D12" s="12"/>
      <c r="F12" s="31"/>
      <c r="G12" s="31" t="s">
        <v>23</v>
      </c>
    </row>
    <row r="13" spans="2:7" ht="12.75" customHeight="1" x14ac:dyDescent="0.25">
      <c r="B13" s="3"/>
      <c r="C13" s="7"/>
      <c r="D13" s="13"/>
      <c r="F13" s="31"/>
      <c r="G13" s="31" t="s">
        <v>22</v>
      </c>
    </row>
    <row r="14" spans="2:7" ht="12.75" customHeight="1" x14ac:dyDescent="0.25">
      <c r="B14" s="1"/>
      <c r="C14" s="8"/>
      <c r="D14" s="14"/>
      <c r="F14" s="31"/>
      <c r="G14" s="31" t="s">
        <v>226</v>
      </c>
    </row>
    <row r="15" spans="2:7" ht="61.5" customHeight="1" x14ac:dyDescent="0.25">
      <c r="B15" s="68" t="s">
        <v>238</v>
      </c>
      <c r="C15" s="68"/>
      <c r="D15" s="68"/>
      <c r="E15" s="68"/>
      <c r="F15" s="68"/>
      <c r="G15" s="68"/>
    </row>
    <row r="16" spans="2:7" ht="16.5" customHeight="1" x14ac:dyDescent="0.25">
      <c r="B16" s="5"/>
      <c r="C16" s="11"/>
      <c r="D16" s="10"/>
      <c r="E16" s="32" t="s">
        <v>21</v>
      </c>
      <c r="G16" s="32"/>
    </row>
    <row r="17" spans="2:8" ht="38.25" x14ac:dyDescent="0.25">
      <c r="B17" s="17" t="s">
        <v>20</v>
      </c>
      <c r="C17" s="18" t="s">
        <v>19</v>
      </c>
      <c r="D17" s="19" t="s">
        <v>18</v>
      </c>
      <c r="E17" s="33" t="s">
        <v>36</v>
      </c>
      <c r="F17" s="33" t="s">
        <v>37</v>
      </c>
      <c r="G17" s="33" t="s">
        <v>42</v>
      </c>
    </row>
    <row r="18" spans="2:8" ht="12" customHeight="1" x14ac:dyDescent="0.25">
      <c r="B18" s="17"/>
      <c r="C18" s="18"/>
      <c r="D18" s="19"/>
      <c r="E18" s="33" t="s">
        <v>48</v>
      </c>
      <c r="F18" s="33" t="s">
        <v>48</v>
      </c>
      <c r="G18" s="33" t="s">
        <v>48</v>
      </c>
    </row>
    <row r="19" spans="2:8" ht="24" x14ac:dyDescent="0.25">
      <c r="B19" s="51" t="s">
        <v>49</v>
      </c>
      <c r="C19" s="52" t="s">
        <v>201</v>
      </c>
      <c r="D19" s="20"/>
      <c r="E19" s="34">
        <f>E20</f>
        <v>5131.7</v>
      </c>
      <c r="F19" s="34">
        <f>F21+F25+F29+F33</f>
        <v>595.1</v>
      </c>
      <c r="G19" s="34">
        <f>G21+G25+G29+G33</f>
        <v>5726.8</v>
      </c>
    </row>
    <row r="20" spans="2:8" x14ac:dyDescent="0.25">
      <c r="B20" s="28" t="s">
        <v>178</v>
      </c>
      <c r="C20" s="18" t="s">
        <v>202</v>
      </c>
      <c r="D20" s="20"/>
      <c r="E20" s="34">
        <f>E21+E25+E29+E33</f>
        <v>5131.7</v>
      </c>
      <c r="F20" s="34">
        <f t="shared" ref="F20:G20" si="0">F21+F25+F29+F33</f>
        <v>595.1</v>
      </c>
      <c r="G20" s="34">
        <f t="shared" si="0"/>
        <v>5726.8</v>
      </c>
    </row>
    <row r="21" spans="2:8" ht="24" x14ac:dyDescent="0.25">
      <c r="B21" s="15" t="s">
        <v>53</v>
      </c>
      <c r="C21" s="18" t="s">
        <v>50</v>
      </c>
      <c r="D21" s="20"/>
      <c r="E21" s="34">
        <f t="shared" ref="E21:G22" si="1">E22</f>
        <v>176.7</v>
      </c>
      <c r="F21" s="34">
        <f t="shared" si="1"/>
        <v>1.7</v>
      </c>
      <c r="G21" s="34">
        <f t="shared" si="1"/>
        <v>178.39999999999998</v>
      </c>
    </row>
    <row r="22" spans="2:8" x14ac:dyDescent="0.25">
      <c r="B22" s="15" t="s">
        <v>51</v>
      </c>
      <c r="C22" s="18" t="s">
        <v>52</v>
      </c>
      <c r="D22" s="20"/>
      <c r="E22" s="34">
        <f t="shared" si="1"/>
        <v>176.7</v>
      </c>
      <c r="F22" s="34">
        <f t="shared" si="1"/>
        <v>1.7</v>
      </c>
      <c r="G22" s="34">
        <f t="shared" si="1"/>
        <v>178.39999999999998</v>
      </c>
    </row>
    <row r="23" spans="2:8" ht="24" x14ac:dyDescent="0.25">
      <c r="B23" s="16" t="s">
        <v>24</v>
      </c>
      <c r="C23" s="18" t="s">
        <v>52</v>
      </c>
      <c r="D23" s="20">
        <v>200</v>
      </c>
      <c r="E23" s="34">
        <f t="shared" ref="E23:G23" si="2">E24</f>
        <v>176.7</v>
      </c>
      <c r="F23" s="34">
        <f t="shared" si="2"/>
        <v>1.7</v>
      </c>
      <c r="G23" s="34">
        <f t="shared" si="2"/>
        <v>178.39999999999998</v>
      </c>
    </row>
    <row r="24" spans="2:8" ht="24" x14ac:dyDescent="0.25">
      <c r="B24" s="16" t="s">
        <v>1</v>
      </c>
      <c r="C24" s="18" t="s">
        <v>52</v>
      </c>
      <c r="D24" s="20">
        <v>240</v>
      </c>
      <c r="E24" s="34">
        <v>176.7</v>
      </c>
      <c r="F24" s="34">
        <v>1.7</v>
      </c>
      <c r="G24" s="34">
        <f>E24+F24</f>
        <v>178.39999999999998</v>
      </c>
    </row>
    <row r="25" spans="2:8" x14ac:dyDescent="0.25">
      <c r="B25" s="16" t="s">
        <v>54</v>
      </c>
      <c r="C25" s="18" t="s">
        <v>55</v>
      </c>
      <c r="D25" s="20"/>
      <c r="E25" s="34">
        <f>E26</f>
        <v>200</v>
      </c>
      <c r="F25" s="34">
        <f>F26</f>
        <v>178.4</v>
      </c>
      <c r="G25" s="34">
        <f>G26</f>
        <v>378.4</v>
      </c>
    </row>
    <row r="26" spans="2:8" x14ac:dyDescent="0.25">
      <c r="B26" s="15" t="s">
        <v>56</v>
      </c>
      <c r="C26" s="18" t="s">
        <v>57</v>
      </c>
      <c r="D26" s="20"/>
      <c r="E26" s="21">
        <f t="shared" ref="E26:G27" si="3">E27</f>
        <v>200</v>
      </c>
      <c r="F26" s="21">
        <f t="shared" si="3"/>
        <v>178.4</v>
      </c>
      <c r="G26" s="21">
        <f t="shared" si="3"/>
        <v>378.4</v>
      </c>
    </row>
    <row r="27" spans="2:8" ht="24" x14ac:dyDescent="0.25">
      <c r="B27" s="16" t="s">
        <v>24</v>
      </c>
      <c r="C27" s="18" t="s">
        <v>57</v>
      </c>
      <c r="D27" s="20">
        <v>200</v>
      </c>
      <c r="E27" s="21">
        <f t="shared" si="3"/>
        <v>200</v>
      </c>
      <c r="F27" s="21">
        <f t="shared" si="3"/>
        <v>178.4</v>
      </c>
      <c r="G27" s="21">
        <f t="shared" si="3"/>
        <v>378.4</v>
      </c>
      <c r="H27" s="4"/>
    </row>
    <row r="28" spans="2:8" ht="24" x14ac:dyDescent="0.25">
      <c r="B28" s="16" t="s">
        <v>1</v>
      </c>
      <c r="C28" s="18" t="s">
        <v>57</v>
      </c>
      <c r="D28" s="20">
        <v>240</v>
      </c>
      <c r="E28" s="21">
        <v>200</v>
      </c>
      <c r="F28" s="21">
        <v>178.4</v>
      </c>
      <c r="G28" s="34">
        <f>E28+F28</f>
        <v>378.4</v>
      </c>
      <c r="H28" s="4"/>
    </row>
    <row r="29" spans="2:8" ht="24" x14ac:dyDescent="0.25">
      <c r="B29" s="15" t="s">
        <v>58</v>
      </c>
      <c r="C29" s="29" t="s">
        <v>59</v>
      </c>
      <c r="D29" s="20"/>
      <c r="E29" s="34">
        <f t="shared" ref="E29:G41" si="4">E30</f>
        <v>4755</v>
      </c>
      <c r="F29" s="45">
        <f t="shared" si="4"/>
        <v>415</v>
      </c>
      <c r="G29" s="34">
        <f t="shared" si="4"/>
        <v>5170</v>
      </c>
      <c r="H29" s="4"/>
    </row>
    <row r="30" spans="2:8" x14ac:dyDescent="0.25">
      <c r="B30" s="15" t="s">
        <v>56</v>
      </c>
      <c r="C30" s="29" t="s">
        <v>60</v>
      </c>
      <c r="D30" s="20"/>
      <c r="E30" s="34">
        <f t="shared" si="4"/>
        <v>4755</v>
      </c>
      <c r="F30" s="45">
        <f t="shared" si="4"/>
        <v>415</v>
      </c>
      <c r="G30" s="34">
        <f t="shared" si="4"/>
        <v>5170</v>
      </c>
      <c r="H30" s="4"/>
    </row>
    <row r="31" spans="2:8" ht="24" x14ac:dyDescent="0.25">
      <c r="B31" s="16" t="s">
        <v>24</v>
      </c>
      <c r="C31" s="29" t="s">
        <v>60</v>
      </c>
      <c r="D31" s="20">
        <v>200</v>
      </c>
      <c r="E31" s="34">
        <f t="shared" si="4"/>
        <v>4755</v>
      </c>
      <c r="F31" s="45">
        <f t="shared" si="4"/>
        <v>415</v>
      </c>
      <c r="G31" s="34">
        <f t="shared" si="4"/>
        <v>5170</v>
      </c>
      <c r="H31" s="4"/>
    </row>
    <row r="32" spans="2:8" ht="24" x14ac:dyDescent="0.25">
      <c r="B32" s="16" t="s">
        <v>1</v>
      </c>
      <c r="C32" s="29" t="s">
        <v>60</v>
      </c>
      <c r="D32" s="20">
        <v>240</v>
      </c>
      <c r="E32" s="34">
        <v>4755</v>
      </c>
      <c r="F32" s="45">
        <v>415</v>
      </c>
      <c r="G32" s="34">
        <f>E32+F32</f>
        <v>5170</v>
      </c>
      <c r="H32" s="4"/>
    </row>
    <row r="33" spans="2:8" hidden="1" x14ac:dyDescent="0.25">
      <c r="B33" s="15" t="s">
        <v>61</v>
      </c>
      <c r="C33" s="29" t="s">
        <v>62</v>
      </c>
      <c r="D33" s="20"/>
      <c r="E33" s="34">
        <f>E34+E37+E40</f>
        <v>0</v>
      </c>
      <c r="F33" s="34">
        <f t="shared" ref="F33:G33" si="5">F34+F37+F40</f>
        <v>0</v>
      </c>
      <c r="G33" s="34">
        <f t="shared" si="5"/>
        <v>0</v>
      </c>
      <c r="H33" s="4"/>
    </row>
    <row r="34" spans="2:8" hidden="1" x14ac:dyDescent="0.25">
      <c r="B34" s="16" t="s">
        <v>44</v>
      </c>
      <c r="C34" s="18" t="s">
        <v>63</v>
      </c>
      <c r="D34" s="20"/>
      <c r="E34" s="34">
        <f t="shared" ref="E34:G38" si="6">E35</f>
        <v>0</v>
      </c>
      <c r="F34" s="34">
        <f t="shared" si="6"/>
        <v>0</v>
      </c>
      <c r="G34" s="34">
        <f t="shared" si="6"/>
        <v>0</v>
      </c>
      <c r="H34" s="4"/>
    </row>
    <row r="35" spans="2:8" ht="24" hidden="1" x14ac:dyDescent="0.25">
      <c r="B35" s="16" t="s">
        <v>24</v>
      </c>
      <c r="C35" s="18" t="s">
        <v>63</v>
      </c>
      <c r="D35" s="20" t="s">
        <v>5</v>
      </c>
      <c r="E35" s="34">
        <f t="shared" si="6"/>
        <v>0</v>
      </c>
      <c r="F35" s="34">
        <f t="shared" si="6"/>
        <v>0</v>
      </c>
      <c r="G35" s="34">
        <f t="shared" si="6"/>
        <v>0</v>
      </c>
      <c r="H35" s="4"/>
    </row>
    <row r="36" spans="2:8" ht="24" hidden="1" x14ac:dyDescent="0.25">
      <c r="B36" s="16" t="s">
        <v>1</v>
      </c>
      <c r="C36" s="18" t="s">
        <v>63</v>
      </c>
      <c r="D36" s="20" t="s">
        <v>4</v>
      </c>
      <c r="E36" s="34"/>
      <c r="F36" s="45"/>
      <c r="G36" s="34">
        <f>E36+F36</f>
        <v>0</v>
      </c>
      <c r="H36" s="4"/>
    </row>
    <row r="37" spans="2:8" ht="24" hidden="1" x14ac:dyDescent="0.25">
      <c r="B37" s="16" t="s">
        <v>64</v>
      </c>
      <c r="C37" s="18" t="s">
        <v>65</v>
      </c>
      <c r="D37" s="20"/>
      <c r="E37" s="34">
        <f t="shared" si="6"/>
        <v>0</v>
      </c>
      <c r="F37" s="34">
        <f t="shared" si="6"/>
        <v>0</v>
      </c>
      <c r="G37" s="34">
        <f t="shared" si="6"/>
        <v>0</v>
      </c>
      <c r="H37" s="4"/>
    </row>
    <row r="38" spans="2:8" ht="24" hidden="1" x14ac:dyDescent="0.25">
      <c r="B38" s="16" t="s">
        <v>24</v>
      </c>
      <c r="C38" s="18" t="s">
        <v>65</v>
      </c>
      <c r="D38" s="20" t="s">
        <v>5</v>
      </c>
      <c r="E38" s="34">
        <f t="shared" si="6"/>
        <v>0</v>
      </c>
      <c r="F38" s="34">
        <f t="shared" si="6"/>
        <v>0</v>
      </c>
      <c r="G38" s="34">
        <f t="shared" si="6"/>
        <v>0</v>
      </c>
      <c r="H38" s="4"/>
    </row>
    <row r="39" spans="2:8" ht="24" hidden="1" x14ac:dyDescent="0.25">
      <c r="B39" s="16" t="s">
        <v>1</v>
      </c>
      <c r="C39" s="18" t="s">
        <v>65</v>
      </c>
      <c r="D39" s="20" t="s">
        <v>4</v>
      </c>
      <c r="E39" s="34"/>
      <c r="F39" s="45"/>
      <c r="G39" s="34">
        <f>E39+F39</f>
        <v>0</v>
      </c>
      <c r="H39" s="4"/>
    </row>
    <row r="40" spans="2:8" hidden="1" x14ac:dyDescent="0.25">
      <c r="B40" s="15" t="s">
        <v>56</v>
      </c>
      <c r="C40" s="29" t="s">
        <v>66</v>
      </c>
      <c r="D40" s="20"/>
      <c r="E40" s="34">
        <f t="shared" si="4"/>
        <v>0</v>
      </c>
      <c r="F40" s="34">
        <f t="shared" si="4"/>
        <v>0</v>
      </c>
      <c r="G40" s="34">
        <f t="shared" si="4"/>
        <v>0</v>
      </c>
      <c r="H40" s="4"/>
    </row>
    <row r="41" spans="2:8" ht="24" hidden="1" x14ac:dyDescent="0.25">
      <c r="B41" s="16" t="s">
        <v>24</v>
      </c>
      <c r="C41" s="29" t="s">
        <v>66</v>
      </c>
      <c r="D41" s="20">
        <v>200</v>
      </c>
      <c r="E41" s="34">
        <f t="shared" si="4"/>
        <v>0</v>
      </c>
      <c r="F41" s="34">
        <f t="shared" si="4"/>
        <v>0</v>
      </c>
      <c r="G41" s="34">
        <f t="shared" si="4"/>
        <v>0</v>
      </c>
      <c r="H41" s="4"/>
    </row>
    <row r="42" spans="2:8" ht="24" hidden="1" x14ac:dyDescent="0.25">
      <c r="B42" s="16" t="s">
        <v>1</v>
      </c>
      <c r="C42" s="29" t="s">
        <v>66</v>
      </c>
      <c r="D42" s="20">
        <v>240</v>
      </c>
      <c r="E42" s="34"/>
      <c r="F42" s="34"/>
      <c r="G42" s="34">
        <f>E42+F42</f>
        <v>0</v>
      </c>
      <c r="H42" s="4"/>
    </row>
    <row r="43" spans="2:8" ht="24" hidden="1" x14ac:dyDescent="0.25">
      <c r="B43" s="49" t="s">
        <v>38</v>
      </c>
      <c r="C43" s="50" t="s">
        <v>67</v>
      </c>
      <c r="D43" s="20"/>
      <c r="E43" s="34">
        <f>E44</f>
        <v>0</v>
      </c>
      <c r="F43" s="34">
        <f>F45+F53</f>
        <v>0</v>
      </c>
      <c r="G43" s="34">
        <f>G45+G53</f>
        <v>0</v>
      </c>
      <c r="H43" s="4"/>
    </row>
    <row r="44" spans="2:8" x14ac:dyDescent="0.25">
      <c r="B44" s="16" t="s">
        <v>178</v>
      </c>
      <c r="C44" s="29" t="s">
        <v>203</v>
      </c>
      <c r="D44" s="20"/>
      <c r="E44" s="34">
        <f>E45+E53</f>
        <v>0</v>
      </c>
      <c r="F44" s="34"/>
      <c r="G44" s="34"/>
      <c r="H44" s="4"/>
    </row>
    <row r="45" spans="2:8" ht="24" hidden="1" x14ac:dyDescent="0.25">
      <c r="B45" s="16" t="s">
        <v>68</v>
      </c>
      <c r="C45" s="29" t="s">
        <v>69</v>
      </c>
      <c r="D45" s="20"/>
      <c r="E45" s="34">
        <f>E46</f>
        <v>0</v>
      </c>
      <c r="F45" s="34">
        <f t="shared" ref="F45:G45" si="7">F46</f>
        <v>0</v>
      </c>
      <c r="G45" s="34">
        <f t="shared" si="7"/>
        <v>0</v>
      </c>
      <c r="H45" s="4"/>
    </row>
    <row r="46" spans="2:8" hidden="1" x14ac:dyDescent="0.25">
      <c r="B46" s="16" t="s">
        <v>56</v>
      </c>
      <c r="C46" s="18" t="s">
        <v>70</v>
      </c>
      <c r="D46" s="27"/>
      <c r="E46" s="34">
        <f t="shared" ref="E46:G47" si="8">E47</f>
        <v>0</v>
      </c>
      <c r="F46" s="34">
        <f t="shared" si="8"/>
        <v>0</v>
      </c>
      <c r="G46" s="34">
        <f t="shared" si="8"/>
        <v>0</v>
      </c>
      <c r="H46" s="4"/>
    </row>
    <row r="47" spans="2:8" ht="24" hidden="1" x14ac:dyDescent="0.25">
      <c r="B47" s="16" t="s">
        <v>24</v>
      </c>
      <c r="C47" s="18" t="s">
        <v>70</v>
      </c>
      <c r="D47" s="20">
        <v>200</v>
      </c>
      <c r="E47" s="34">
        <f t="shared" si="8"/>
        <v>0</v>
      </c>
      <c r="F47" s="34">
        <f t="shared" si="8"/>
        <v>0</v>
      </c>
      <c r="G47" s="34">
        <f t="shared" si="8"/>
        <v>0</v>
      </c>
      <c r="H47" s="4"/>
    </row>
    <row r="48" spans="2:8" ht="24" hidden="1" x14ac:dyDescent="0.25">
      <c r="B48" s="16" t="s">
        <v>1</v>
      </c>
      <c r="C48" s="18" t="s">
        <v>70</v>
      </c>
      <c r="D48" s="20">
        <v>240</v>
      </c>
      <c r="E48" s="21">
        <v>0</v>
      </c>
      <c r="F48" s="21"/>
      <c r="G48" s="34">
        <f>E48+F48</f>
        <v>0</v>
      </c>
      <c r="H48" s="4"/>
    </row>
    <row r="49" spans="2:8" ht="24" hidden="1" x14ac:dyDescent="0.25">
      <c r="B49" s="57" t="s">
        <v>32</v>
      </c>
      <c r="C49" s="47" t="s">
        <v>30</v>
      </c>
      <c r="D49" s="46"/>
      <c r="E49" s="34">
        <f t="shared" ref="E49:G51" si="9">E50</f>
        <v>0</v>
      </c>
      <c r="F49" s="34">
        <f t="shared" si="9"/>
        <v>0</v>
      </c>
      <c r="G49" s="34">
        <f t="shared" si="9"/>
        <v>0</v>
      </c>
      <c r="H49" s="4"/>
    </row>
    <row r="50" spans="2:8" hidden="1" x14ac:dyDescent="0.25">
      <c r="B50" s="16" t="s">
        <v>33</v>
      </c>
      <c r="C50" s="47" t="s">
        <v>31</v>
      </c>
      <c r="D50" s="48"/>
      <c r="E50" s="34">
        <f t="shared" si="9"/>
        <v>0</v>
      </c>
      <c r="F50" s="34">
        <f t="shared" si="9"/>
        <v>0</v>
      </c>
      <c r="G50" s="34">
        <f t="shared" si="9"/>
        <v>0</v>
      </c>
      <c r="H50" s="4"/>
    </row>
    <row r="51" spans="2:8" ht="24" hidden="1" x14ac:dyDescent="0.25">
      <c r="B51" s="16" t="s">
        <v>24</v>
      </c>
      <c r="C51" s="47" t="s">
        <v>31</v>
      </c>
      <c r="D51" s="46">
        <v>200</v>
      </c>
      <c r="E51" s="34">
        <f t="shared" si="9"/>
        <v>0</v>
      </c>
      <c r="F51" s="34">
        <f t="shared" si="9"/>
        <v>0</v>
      </c>
      <c r="G51" s="34">
        <f t="shared" si="9"/>
        <v>0</v>
      </c>
      <c r="H51" s="4"/>
    </row>
    <row r="52" spans="2:8" ht="24" hidden="1" x14ac:dyDescent="0.25">
      <c r="B52" s="15" t="s">
        <v>1</v>
      </c>
      <c r="C52" s="47" t="s">
        <v>31</v>
      </c>
      <c r="D52" s="46">
        <v>240</v>
      </c>
      <c r="E52" s="21"/>
      <c r="F52" s="21"/>
      <c r="G52" s="34">
        <f>E52+F52</f>
        <v>0</v>
      </c>
      <c r="H52" s="4"/>
    </row>
    <row r="53" spans="2:8" hidden="1" x14ac:dyDescent="0.25">
      <c r="B53" s="16" t="s">
        <v>71</v>
      </c>
      <c r="C53" s="29" t="s">
        <v>72</v>
      </c>
      <c r="D53" s="20"/>
      <c r="E53" s="34">
        <f>E54</f>
        <v>0</v>
      </c>
      <c r="F53" s="34">
        <f t="shared" ref="F53:G53" si="10">F54</f>
        <v>0</v>
      </c>
      <c r="G53" s="34">
        <f t="shared" si="10"/>
        <v>0</v>
      </c>
      <c r="H53" s="4"/>
    </row>
    <row r="54" spans="2:8" hidden="1" x14ac:dyDescent="0.25">
      <c r="B54" s="16" t="s">
        <v>56</v>
      </c>
      <c r="C54" s="18" t="s">
        <v>204</v>
      </c>
      <c r="D54" s="27"/>
      <c r="E54" s="34">
        <f t="shared" ref="E54:G55" si="11">E55</f>
        <v>0</v>
      </c>
      <c r="F54" s="34">
        <f t="shared" si="11"/>
        <v>0</v>
      </c>
      <c r="G54" s="34">
        <f t="shared" si="11"/>
        <v>0</v>
      </c>
      <c r="H54" s="4"/>
    </row>
    <row r="55" spans="2:8" ht="24" hidden="1" x14ac:dyDescent="0.25">
      <c r="B55" s="16" t="s">
        <v>24</v>
      </c>
      <c r="C55" s="18" t="s">
        <v>204</v>
      </c>
      <c r="D55" s="20">
        <v>200</v>
      </c>
      <c r="E55" s="34">
        <f t="shared" si="11"/>
        <v>0</v>
      </c>
      <c r="F55" s="34">
        <f t="shared" si="11"/>
        <v>0</v>
      </c>
      <c r="G55" s="34">
        <f t="shared" si="11"/>
        <v>0</v>
      </c>
      <c r="H55" s="4"/>
    </row>
    <row r="56" spans="2:8" ht="24" hidden="1" x14ac:dyDescent="0.25">
      <c r="B56" s="16" t="s">
        <v>1</v>
      </c>
      <c r="C56" s="18" t="s">
        <v>204</v>
      </c>
      <c r="D56" s="20">
        <v>240</v>
      </c>
      <c r="E56" s="21">
        <v>0</v>
      </c>
      <c r="F56" s="21"/>
      <c r="G56" s="34">
        <f>E56+F56</f>
        <v>0</v>
      </c>
      <c r="H56" s="4"/>
    </row>
    <row r="57" spans="2:8" ht="24" x14ac:dyDescent="0.25">
      <c r="B57" s="53" t="s">
        <v>74</v>
      </c>
      <c r="C57" s="52" t="s">
        <v>73</v>
      </c>
      <c r="D57" s="25"/>
      <c r="E57" s="34">
        <f>E58</f>
        <v>75084.899999999994</v>
      </c>
      <c r="F57" s="34">
        <f t="shared" ref="F57:G57" si="12">F58</f>
        <v>8853.1</v>
      </c>
      <c r="G57" s="34">
        <f t="shared" si="12"/>
        <v>83938</v>
      </c>
      <c r="H57" s="4"/>
    </row>
    <row r="58" spans="2:8" x14ac:dyDescent="0.25">
      <c r="B58" s="24" t="s">
        <v>178</v>
      </c>
      <c r="C58" s="18" t="s">
        <v>205</v>
      </c>
      <c r="D58" s="25"/>
      <c r="E58" s="34">
        <f>E59+E95+E76+E88</f>
        <v>75084.899999999994</v>
      </c>
      <c r="F58" s="34">
        <f t="shared" ref="F58:G58" si="13">F59+F95+F76+F88</f>
        <v>8853.1</v>
      </c>
      <c r="G58" s="34">
        <f t="shared" si="13"/>
        <v>83938</v>
      </c>
      <c r="H58" s="4"/>
    </row>
    <row r="59" spans="2:8" ht="24" x14ac:dyDescent="0.25">
      <c r="B59" s="24" t="s">
        <v>75</v>
      </c>
      <c r="C59" s="18" t="s">
        <v>76</v>
      </c>
      <c r="D59" s="20" t="s">
        <v>9</v>
      </c>
      <c r="E59" s="34">
        <f>E60+E63+E70+E73</f>
        <v>35244.699999999997</v>
      </c>
      <c r="F59" s="34">
        <f t="shared" ref="F59:G59" si="14">F60+F63+F70+F73</f>
        <v>3939.2</v>
      </c>
      <c r="G59" s="34">
        <f t="shared" si="14"/>
        <v>39183.899999999994</v>
      </c>
      <c r="H59" s="4"/>
    </row>
    <row r="60" spans="2:8" x14ac:dyDescent="0.25">
      <c r="B60" s="24" t="s">
        <v>77</v>
      </c>
      <c r="C60" s="18" t="s">
        <v>78</v>
      </c>
      <c r="D60" s="20" t="s">
        <v>9</v>
      </c>
      <c r="E60" s="34">
        <f>E61</f>
        <v>3324.4</v>
      </c>
      <c r="F60" s="34">
        <f t="shared" ref="F60" si="15">F62</f>
        <v>17.600000000000001</v>
      </c>
      <c r="G60" s="34">
        <f>G62</f>
        <v>3342</v>
      </c>
      <c r="H60" s="4"/>
    </row>
    <row r="61" spans="2:8" ht="36" x14ac:dyDescent="0.25">
      <c r="B61" s="16" t="s">
        <v>3</v>
      </c>
      <c r="C61" s="18" t="s">
        <v>78</v>
      </c>
      <c r="D61" s="20">
        <v>100</v>
      </c>
      <c r="E61" s="34">
        <f t="shared" ref="E61:F61" si="16">E62</f>
        <v>3324.4</v>
      </c>
      <c r="F61" s="34">
        <f t="shared" si="16"/>
        <v>17.600000000000001</v>
      </c>
      <c r="G61" s="34">
        <f>G62</f>
        <v>3342</v>
      </c>
      <c r="H61" s="4"/>
    </row>
    <row r="62" spans="2:8" x14ac:dyDescent="0.25">
      <c r="B62" s="16" t="s">
        <v>2</v>
      </c>
      <c r="C62" s="18" t="s">
        <v>78</v>
      </c>
      <c r="D62" s="20" t="s">
        <v>10</v>
      </c>
      <c r="E62" s="34">
        <v>3324.4</v>
      </c>
      <c r="F62" s="34">
        <v>17.600000000000001</v>
      </c>
      <c r="G62" s="34">
        <f>E62+F62</f>
        <v>3342</v>
      </c>
      <c r="H62" s="4"/>
    </row>
    <row r="63" spans="2:8" x14ac:dyDescent="0.25">
      <c r="B63" s="16" t="s">
        <v>79</v>
      </c>
      <c r="C63" s="18" t="s">
        <v>80</v>
      </c>
      <c r="D63" s="20"/>
      <c r="E63" s="34">
        <f>E64+E66+E68</f>
        <v>31632.1</v>
      </c>
      <c r="F63" s="45">
        <f t="shared" ref="F63:G63" si="17">F64+F66+F68</f>
        <v>3921.6</v>
      </c>
      <c r="G63" s="34">
        <f t="shared" si="17"/>
        <v>35553.699999999997</v>
      </c>
      <c r="H63" s="4"/>
    </row>
    <row r="64" spans="2:8" ht="36" x14ac:dyDescent="0.25">
      <c r="B64" s="16" t="s">
        <v>3</v>
      </c>
      <c r="C64" s="18" t="s">
        <v>80</v>
      </c>
      <c r="D64" s="20" t="s">
        <v>8</v>
      </c>
      <c r="E64" s="34">
        <f t="shared" ref="E64:F64" si="18">E65</f>
        <v>31358.799999999999</v>
      </c>
      <c r="F64" s="45">
        <f t="shared" si="18"/>
        <v>4022.4</v>
      </c>
      <c r="G64" s="34">
        <f>G65</f>
        <v>35381.199999999997</v>
      </c>
      <c r="H64" s="4"/>
    </row>
    <row r="65" spans="2:8" x14ac:dyDescent="0.25">
      <c r="B65" s="16" t="s">
        <v>2</v>
      </c>
      <c r="C65" s="18" t="s">
        <v>80</v>
      </c>
      <c r="D65" s="20" t="s">
        <v>10</v>
      </c>
      <c r="E65" s="34">
        <v>31358.799999999999</v>
      </c>
      <c r="F65" s="45">
        <v>4022.4</v>
      </c>
      <c r="G65" s="34">
        <f>E65+F65</f>
        <v>35381.199999999997</v>
      </c>
      <c r="H65" s="4"/>
    </row>
    <row r="66" spans="2:8" ht="24" x14ac:dyDescent="0.25">
      <c r="B66" s="16" t="s">
        <v>24</v>
      </c>
      <c r="C66" s="18" t="s">
        <v>80</v>
      </c>
      <c r="D66" s="20" t="s">
        <v>5</v>
      </c>
      <c r="E66" s="34">
        <f t="shared" ref="E66:F66" si="19">E67</f>
        <v>188</v>
      </c>
      <c r="F66" s="34">
        <f t="shared" si="19"/>
        <v>-150</v>
      </c>
      <c r="G66" s="34">
        <f>G67</f>
        <v>38</v>
      </c>
      <c r="H66" s="4"/>
    </row>
    <row r="67" spans="2:8" ht="24" x14ac:dyDescent="0.25">
      <c r="B67" s="16" t="s">
        <v>1</v>
      </c>
      <c r="C67" s="18" t="s">
        <v>80</v>
      </c>
      <c r="D67" s="20" t="s">
        <v>4</v>
      </c>
      <c r="E67" s="34">
        <v>188</v>
      </c>
      <c r="F67" s="34">
        <v>-150</v>
      </c>
      <c r="G67" s="34">
        <f>E67+F67</f>
        <v>38</v>
      </c>
      <c r="H67" s="4"/>
    </row>
    <row r="68" spans="2:8" x14ac:dyDescent="0.25">
      <c r="B68" s="16" t="s">
        <v>7</v>
      </c>
      <c r="C68" s="18" t="s">
        <v>80</v>
      </c>
      <c r="D68" s="20">
        <v>800</v>
      </c>
      <c r="E68" s="34">
        <f t="shared" ref="E68:F68" si="20">E69</f>
        <v>85.3</v>
      </c>
      <c r="F68" s="34">
        <f t="shared" si="20"/>
        <v>49.2</v>
      </c>
      <c r="G68" s="34">
        <f>G69</f>
        <v>134.5</v>
      </c>
      <c r="H68" s="4"/>
    </row>
    <row r="69" spans="2:8" x14ac:dyDescent="0.25">
      <c r="B69" s="16" t="s">
        <v>6</v>
      </c>
      <c r="C69" s="18" t="s">
        <v>80</v>
      </c>
      <c r="D69" s="20">
        <v>850</v>
      </c>
      <c r="E69" s="34">
        <v>85.3</v>
      </c>
      <c r="F69" s="34">
        <v>49.2</v>
      </c>
      <c r="G69" s="34">
        <f>E69+F69</f>
        <v>134.5</v>
      </c>
      <c r="H69" s="4"/>
    </row>
    <row r="70" spans="2:8" ht="24" x14ac:dyDescent="0.25">
      <c r="B70" s="66" t="s">
        <v>240</v>
      </c>
      <c r="C70" s="18" t="s">
        <v>239</v>
      </c>
      <c r="D70" s="20"/>
      <c r="E70" s="34">
        <f>E71</f>
        <v>130.19999999999999</v>
      </c>
      <c r="F70" s="34">
        <f t="shared" ref="F70:G70" si="21">F71</f>
        <v>0</v>
      </c>
      <c r="G70" s="34">
        <f t="shared" si="21"/>
        <v>130.19999999999999</v>
      </c>
      <c r="H70" s="4"/>
    </row>
    <row r="71" spans="2:8" ht="36" x14ac:dyDescent="0.25">
      <c r="B71" s="16" t="s">
        <v>3</v>
      </c>
      <c r="C71" s="18" t="s">
        <v>239</v>
      </c>
      <c r="D71" s="20" t="s">
        <v>8</v>
      </c>
      <c r="E71" s="34">
        <f t="shared" ref="E71:F71" si="22">E72</f>
        <v>130.19999999999999</v>
      </c>
      <c r="F71" s="45">
        <f t="shared" si="22"/>
        <v>0</v>
      </c>
      <c r="G71" s="34">
        <f>G72</f>
        <v>130.19999999999999</v>
      </c>
      <c r="H71" s="4"/>
    </row>
    <row r="72" spans="2:8" x14ac:dyDescent="0.25">
      <c r="B72" s="16" t="s">
        <v>2</v>
      </c>
      <c r="C72" s="18" t="s">
        <v>239</v>
      </c>
      <c r="D72" s="20" t="s">
        <v>10</v>
      </c>
      <c r="E72" s="34">
        <v>130.19999999999999</v>
      </c>
      <c r="F72" s="45"/>
      <c r="G72" s="34">
        <f>E72+F72</f>
        <v>130.19999999999999</v>
      </c>
      <c r="H72" s="4"/>
    </row>
    <row r="73" spans="2:8" ht="36" x14ac:dyDescent="0.25">
      <c r="B73" s="43" t="s">
        <v>89</v>
      </c>
      <c r="C73" s="18" t="s">
        <v>216</v>
      </c>
      <c r="D73" s="20"/>
      <c r="E73" s="34">
        <f t="shared" ref="E73:G74" si="23">E74</f>
        <v>158</v>
      </c>
      <c r="F73" s="34">
        <f t="shared" si="23"/>
        <v>0</v>
      </c>
      <c r="G73" s="34">
        <f t="shared" si="23"/>
        <v>158</v>
      </c>
      <c r="H73" s="4"/>
    </row>
    <row r="74" spans="2:8" ht="24" x14ac:dyDescent="0.25">
      <c r="B74" s="16" t="s">
        <v>24</v>
      </c>
      <c r="C74" s="18" t="s">
        <v>216</v>
      </c>
      <c r="D74" s="20">
        <v>200</v>
      </c>
      <c r="E74" s="34">
        <f t="shared" si="23"/>
        <v>158</v>
      </c>
      <c r="F74" s="34">
        <f t="shared" si="23"/>
        <v>0</v>
      </c>
      <c r="G74" s="34">
        <f t="shared" si="23"/>
        <v>158</v>
      </c>
      <c r="H74" s="4"/>
    </row>
    <row r="75" spans="2:8" ht="24" x14ac:dyDescent="0.25">
      <c r="B75" s="16" t="s">
        <v>1</v>
      </c>
      <c r="C75" s="18" t="s">
        <v>216</v>
      </c>
      <c r="D75" s="20">
        <v>240</v>
      </c>
      <c r="E75" s="34">
        <v>158</v>
      </c>
      <c r="F75" s="34"/>
      <c r="G75" s="34">
        <f>E75+F75</f>
        <v>158</v>
      </c>
      <c r="H75" s="4"/>
    </row>
    <row r="76" spans="2:8" ht="24" x14ac:dyDescent="0.25">
      <c r="B76" s="16" t="s">
        <v>82</v>
      </c>
      <c r="C76" s="18" t="s">
        <v>81</v>
      </c>
      <c r="D76" s="20"/>
      <c r="E76" s="34">
        <f>E77+E85</f>
        <v>39279.5</v>
      </c>
      <c r="F76" s="34">
        <f t="shared" ref="F76:G76" si="24">F77+F85</f>
        <v>4293.2</v>
      </c>
      <c r="G76" s="34">
        <f t="shared" si="24"/>
        <v>43572.700000000004</v>
      </c>
      <c r="H76" s="4"/>
    </row>
    <row r="77" spans="2:8" ht="15" customHeight="1" x14ac:dyDescent="0.25">
      <c r="B77" s="16" t="s">
        <v>83</v>
      </c>
      <c r="C77" s="18" t="s">
        <v>84</v>
      </c>
      <c r="D77" s="20"/>
      <c r="E77" s="34">
        <f t="shared" ref="E77:F77" si="25">E78+E80+E82</f>
        <v>38729.5</v>
      </c>
      <c r="F77" s="45">
        <f t="shared" si="25"/>
        <v>4293.2</v>
      </c>
      <c r="G77" s="34">
        <f>G78+G80+G82</f>
        <v>43022.700000000004</v>
      </c>
      <c r="H77" s="4"/>
    </row>
    <row r="78" spans="2:8" ht="36" x14ac:dyDescent="0.25">
      <c r="B78" s="16" t="s">
        <v>3</v>
      </c>
      <c r="C78" s="18" t="s">
        <v>84</v>
      </c>
      <c r="D78" s="20" t="s">
        <v>8</v>
      </c>
      <c r="E78" s="34">
        <f t="shared" ref="E78:F78" si="26">E79</f>
        <v>34042.5</v>
      </c>
      <c r="F78" s="45">
        <f t="shared" si="26"/>
        <v>4625.5</v>
      </c>
      <c r="G78" s="34">
        <f>G79</f>
        <v>38668</v>
      </c>
      <c r="H78" s="4"/>
    </row>
    <row r="79" spans="2:8" x14ac:dyDescent="0.25">
      <c r="B79" s="16" t="s">
        <v>26</v>
      </c>
      <c r="C79" s="18" t="s">
        <v>84</v>
      </c>
      <c r="D79" s="20">
        <v>110</v>
      </c>
      <c r="E79" s="34">
        <v>34042.5</v>
      </c>
      <c r="F79" s="45">
        <v>4625.5</v>
      </c>
      <c r="G79" s="34">
        <f>E79+F79</f>
        <v>38668</v>
      </c>
      <c r="H79" s="4"/>
    </row>
    <row r="80" spans="2:8" ht="24" x14ac:dyDescent="0.25">
      <c r="B80" s="16" t="s">
        <v>24</v>
      </c>
      <c r="C80" s="18" t="s">
        <v>84</v>
      </c>
      <c r="D80" s="20">
        <v>200</v>
      </c>
      <c r="E80" s="34">
        <f t="shared" ref="E80:F80" si="27">E81</f>
        <v>4638.8</v>
      </c>
      <c r="F80" s="34">
        <f t="shared" si="27"/>
        <v>-336.5</v>
      </c>
      <c r="G80" s="34">
        <f>G81</f>
        <v>4302.3</v>
      </c>
      <c r="H80" s="4"/>
    </row>
    <row r="81" spans="2:8" ht="24" x14ac:dyDescent="0.25">
      <c r="B81" s="16" t="s">
        <v>1</v>
      </c>
      <c r="C81" s="18" t="s">
        <v>84</v>
      </c>
      <c r="D81" s="20">
        <v>240</v>
      </c>
      <c r="E81" s="34">
        <v>4638.8</v>
      </c>
      <c r="F81" s="34">
        <v>-336.5</v>
      </c>
      <c r="G81" s="34">
        <f>E81+F81</f>
        <v>4302.3</v>
      </c>
      <c r="H81" s="4"/>
    </row>
    <row r="82" spans="2:8" x14ac:dyDescent="0.25">
      <c r="B82" s="16" t="s">
        <v>7</v>
      </c>
      <c r="C82" s="18" t="s">
        <v>84</v>
      </c>
      <c r="D82" s="20">
        <v>800</v>
      </c>
      <c r="E82" s="34">
        <f t="shared" ref="E82:F82" si="28">E83+E84</f>
        <v>48.2</v>
      </c>
      <c r="F82" s="34">
        <f t="shared" si="28"/>
        <v>4.2</v>
      </c>
      <c r="G82" s="34">
        <f>G83+G84</f>
        <v>52.400000000000006</v>
      </c>
      <c r="H82" s="4"/>
    </row>
    <row r="83" spans="2:8" x14ac:dyDescent="0.25">
      <c r="B83" s="16" t="s">
        <v>27</v>
      </c>
      <c r="C83" s="18" t="s">
        <v>84</v>
      </c>
      <c r="D83" s="20">
        <v>830</v>
      </c>
      <c r="E83" s="21"/>
      <c r="F83" s="21">
        <v>2</v>
      </c>
      <c r="G83" s="34">
        <f>E83+F83</f>
        <v>2</v>
      </c>
      <c r="H83" s="4"/>
    </row>
    <row r="84" spans="2:8" x14ac:dyDescent="0.25">
      <c r="B84" s="16" t="s">
        <v>6</v>
      </c>
      <c r="C84" s="18" t="s">
        <v>84</v>
      </c>
      <c r="D84" s="20">
        <v>850</v>
      </c>
      <c r="E84" s="34">
        <v>48.2</v>
      </c>
      <c r="F84" s="34">
        <v>2.2000000000000002</v>
      </c>
      <c r="G84" s="34">
        <f>E84+F84</f>
        <v>50.400000000000006</v>
      </c>
      <c r="H84" s="4"/>
    </row>
    <row r="85" spans="2:8" ht="24" x14ac:dyDescent="0.25">
      <c r="B85" s="38" t="s">
        <v>242</v>
      </c>
      <c r="C85" s="18" t="s">
        <v>241</v>
      </c>
      <c r="D85" s="20"/>
      <c r="E85" s="34">
        <f t="shared" ref="E85:G86" si="29">E86</f>
        <v>550</v>
      </c>
      <c r="F85" s="34">
        <f t="shared" si="29"/>
        <v>0</v>
      </c>
      <c r="G85" s="34">
        <f t="shared" si="29"/>
        <v>550</v>
      </c>
      <c r="H85" s="4"/>
    </row>
    <row r="86" spans="2:8" ht="24" x14ac:dyDescent="0.25">
      <c r="B86" s="16" t="s">
        <v>24</v>
      </c>
      <c r="C86" s="18" t="s">
        <v>241</v>
      </c>
      <c r="D86" s="20">
        <v>200</v>
      </c>
      <c r="E86" s="34">
        <f t="shared" si="29"/>
        <v>550</v>
      </c>
      <c r="F86" s="34">
        <f t="shared" si="29"/>
        <v>0</v>
      </c>
      <c r="G86" s="34">
        <f t="shared" si="29"/>
        <v>550</v>
      </c>
      <c r="H86" s="4"/>
    </row>
    <row r="87" spans="2:8" ht="24" x14ac:dyDescent="0.25">
      <c r="B87" s="16" t="s">
        <v>1</v>
      </c>
      <c r="C87" s="18" t="s">
        <v>241</v>
      </c>
      <c r="D87" s="20">
        <v>240</v>
      </c>
      <c r="E87" s="34">
        <v>550</v>
      </c>
      <c r="F87" s="34"/>
      <c r="G87" s="34">
        <f>E87+F87</f>
        <v>550</v>
      </c>
      <c r="H87" s="4"/>
    </row>
    <row r="88" spans="2:8" ht="24" x14ac:dyDescent="0.25">
      <c r="B88" s="16" t="s">
        <v>85</v>
      </c>
      <c r="C88" s="18" t="s">
        <v>86</v>
      </c>
      <c r="D88" s="20"/>
      <c r="E88" s="34">
        <f>E89</f>
        <v>56.7</v>
      </c>
      <c r="F88" s="34">
        <f t="shared" ref="F88:G88" si="30">F89</f>
        <v>620.70000000000005</v>
      </c>
      <c r="G88" s="34">
        <f t="shared" si="30"/>
        <v>677.40000000000009</v>
      </c>
      <c r="H88" s="4"/>
    </row>
    <row r="89" spans="2:8" x14ac:dyDescent="0.25">
      <c r="B89" s="15" t="s">
        <v>88</v>
      </c>
      <c r="C89" s="18" t="s">
        <v>87</v>
      </c>
      <c r="D89" s="20"/>
      <c r="E89" s="34">
        <f>E90+E92</f>
        <v>56.7</v>
      </c>
      <c r="F89" s="34">
        <f t="shared" ref="F89:G89" si="31">F90+F92</f>
        <v>620.70000000000005</v>
      </c>
      <c r="G89" s="34">
        <f t="shared" si="31"/>
        <v>677.40000000000009</v>
      </c>
      <c r="H89" s="4"/>
    </row>
    <row r="90" spans="2:8" x14ac:dyDescent="0.25">
      <c r="B90" s="16" t="s">
        <v>236</v>
      </c>
      <c r="C90" s="18" t="s">
        <v>87</v>
      </c>
      <c r="D90" s="20">
        <v>700</v>
      </c>
      <c r="E90" s="34">
        <f>E91</f>
        <v>6.7</v>
      </c>
      <c r="F90" s="34">
        <f t="shared" ref="F90:G90" si="32">F91</f>
        <v>0</v>
      </c>
      <c r="G90" s="34">
        <f t="shared" si="32"/>
        <v>6.7</v>
      </c>
      <c r="H90" s="4"/>
    </row>
    <row r="91" spans="2:8" x14ac:dyDescent="0.25">
      <c r="B91" s="26" t="s">
        <v>237</v>
      </c>
      <c r="C91" s="18" t="s">
        <v>87</v>
      </c>
      <c r="D91" s="20">
        <v>730</v>
      </c>
      <c r="E91" s="34">
        <v>6.7</v>
      </c>
      <c r="F91" s="34"/>
      <c r="G91" s="34">
        <f t="shared" ref="G91" si="33">E91+F91</f>
        <v>6.7</v>
      </c>
      <c r="H91" s="4"/>
    </row>
    <row r="92" spans="2:8" x14ac:dyDescent="0.25">
      <c r="B92" s="27" t="s">
        <v>7</v>
      </c>
      <c r="C92" s="18" t="s">
        <v>87</v>
      </c>
      <c r="D92" s="20">
        <v>800</v>
      </c>
      <c r="E92" s="34">
        <f t="shared" ref="E92:F92" si="34">SUM(E93:E94)</f>
        <v>50</v>
      </c>
      <c r="F92" s="34">
        <f t="shared" si="34"/>
        <v>620.70000000000005</v>
      </c>
      <c r="G92" s="34">
        <f>SUM(G93:G94)</f>
        <v>670.7</v>
      </c>
      <c r="H92" s="4"/>
    </row>
    <row r="93" spans="2:8" x14ac:dyDescent="0.25">
      <c r="B93" s="16" t="s">
        <v>27</v>
      </c>
      <c r="C93" s="18" t="s">
        <v>87</v>
      </c>
      <c r="D93" s="20">
        <v>830</v>
      </c>
      <c r="E93" s="34">
        <v>50</v>
      </c>
      <c r="F93" s="34">
        <v>620.70000000000005</v>
      </c>
      <c r="G93" s="34">
        <f t="shared" ref="G93:G94" si="35">E93+F93</f>
        <v>670.7</v>
      </c>
      <c r="H93" s="4"/>
    </row>
    <row r="94" spans="2:8" hidden="1" x14ac:dyDescent="0.25">
      <c r="B94" s="16" t="s">
        <v>6</v>
      </c>
      <c r="C94" s="18" t="s">
        <v>87</v>
      </c>
      <c r="D94" s="20">
        <v>850</v>
      </c>
      <c r="E94" s="34">
        <v>0</v>
      </c>
      <c r="F94" s="34"/>
      <c r="G94" s="34">
        <f t="shared" si="35"/>
        <v>0</v>
      </c>
      <c r="H94" s="4"/>
    </row>
    <row r="95" spans="2:8" x14ac:dyDescent="0.25">
      <c r="B95" s="15" t="s">
        <v>217</v>
      </c>
      <c r="C95" s="18" t="s">
        <v>218</v>
      </c>
      <c r="D95" s="20"/>
      <c r="E95" s="34">
        <f>E96</f>
        <v>504</v>
      </c>
      <c r="F95" s="34">
        <f t="shared" ref="F95:G95" si="36">F96</f>
        <v>0</v>
      </c>
      <c r="G95" s="34">
        <f t="shared" si="36"/>
        <v>504</v>
      </c>
      <c r="H95" s="4"/>
    </row>
    <row r="96" spans="2:8" x14ac:dyDescent="0.25">
      <c r="B96" s="15" t="s">
        <v>196</v>
      </c>
      <c r="C96" s="18" t="s">
        <v>219</v>
      </c>
      <c r="D96" s="20"/>
      <c r="E96" s="34">
        <f>E97</f>
        <v>504</v>
      </c>
      <c r="F96" s="34">
        <f t="shared" ref="F96:G96" si="37">F97</f>
        <v>0</v>
      </c>
      <c r="G96" s="34">
        <f t="shared" si="37"/>
        <v>504</v>
      </c>
      <c r="H96" s="4"/>
    </row>
    <row r="97" spans="2:8" x14ac:dyDescent="0.25">
      <c r="B97" s="26" t="s">
        <v>13</v>
      </c>
      <c r="C97" s="18" t="s">
        <v>219</v>
      </c>
      <c r="D97" s="20">
        <v>300</v>
      </c>
      <c r="E97" s="34">
        <f t="shared" ref="E97:F97" si="38">E98</f>
        <v>504</v>
      </c>
      <c r="F97" s="34">
        <f t="shared" si="38"/>
        <v>0</v>
      </c>
      <c r="G97" s="34">
        <f>G98</f>
        <v>504</v>
      </c>
      <c r="H97" s="4"/>
    </row>
    <row r="98" spans="2:8" ht="22.5" customHeight="1" x14ac:dyDescent="0.25">
      <c r="B98" s="16" t="s">
        <v>35</v>
      </c>
      <c r="C98" s="18" t="s">
        <v>219</v>
      </c>
      <c r="D98" s="20">
        <v>310</v>
      </c>
      <c r="E98" s="34">
        <v>504</v>
      </c>
      <c r="F98" s="34"/>
      <c r="G98" s="34">
        <f>E98+F98</f>
        <v>504</v>
      </c>
    </row>
    <row r="99" spans="2:8" ht="24" x14ac:dyDescent="0.25">
      <c r="B99" s="54" t="s">
        <v>29</v>
      </c>
      <c r="C99" s="52" t="s">
        <v>90</v>
      </c>
      <c r="D99" s="20"/>
      <c r="E99" s="34">
        <f>E100</f>
        <v>59105.2</v>
      </c>
      <c r="F99" s="34">
        <f t="shared" ref="F99:G99" si="39">F100</f>
        <v>-1992.8999999999996</v>
      </c>
      <c r="G99" s="34">
        <f t="shared" si="39"/>
        <v>57112.3</v>
      </c>
      <c r="H99" s="4"/>
    </row>
    <row r="100" spans="2:8" x14ac:dyDescent="0.25">
      <c r="B100" s="16" t="s">
        <v>178</v>
      </c>
      <c r="C100" s="18" t="s">
        <v>206</v>
      </c>
      <c r="D100" s="20"/>
      <c r="E100" s="34">
        <f t="shared" ref="E100:G100" si="40">E101+E110</f>
        <v>59105.2</v>
      </c>
      <c r="F100" s="34">
        <f t="shared" si="40"/>
        <v>-1992.8999999999996</v>
      </c>
      <c r="G100" s="34">
        <f t="shared" si="40"/>
        <v>57112.3</v>
      </c>
      <c r="H100" s="4"/>
    </row>
    <row r="101" spans="2:8" ht="24" x14ac:dyDescent="0.25">
      <c r="B101" s="15" t="s">
        <v>91</v>
      </c>
      <c r="C101" s="18" t="s">
        <v>92</v>
      </c>
      <c r="D101" s="20"/>
      <c r="E101" s="34">
        <f>E102+E105</f>
        <v>29272.2</v>
      </c>
      <c r="F101" s="34">
        <f t="shared" ref="F101:G101" si="41">F102+F105</f>
        <v>183</v>
      </c>
      <c r="G101" s="34">
        <f t="shared" si="41"/>
        <v>29455.200000000001</v>
      </c>
      <c r="H101" s="4"/>
    </row>
    <row r="102" spans="2:8" ht="36" customHeight="1" x14ac:dyDescent="0.25">
      <c r="B102" s="16" t="s">
        <v>225</v>
      </c>
      <c r="C102" s="18" t="s">
        <v>93</v>
      </c>
      <c r="D102" s="20"/>
      <c r="E102" s="34">
        <f t="shared" ref="E102:G103" si="42">E103</f>
        <v>19.8</v>
      </c>
      <c r="F102" s="34">
        <f t="shared" si="42"/>
        <v>0</v>
      </c>
      <c r="G102" s="34">
        <f t="shared" si="42"/>
        <v>19.8</v>
      </c>
      <c r="H102" s="4"/>
    </row>
    <row r="103" spans="2:8" x14ac:dyDescent="0.25">
      <c r="B103" s="15" t="s">
        <v>12</v>
      </c>
      <c r="C103" s="18" t="s">
        <v>93</v>
      </c>
      <c r="D103" s="20">
        <v>500</v>
      </c>
      <c r="E103" s="34">
        <f t="shared" si="42"/>
        <v>19.8</v>
      </c>
      <c r="F103" s="34">
        <f t="shared" si="42"/>
        <v>0</v>
      </c>
      <c r="G103" s="34">
        <f t="shared" si="42"/>
        <v>19.8</v>
      </c>
      <c r="H103" s="4"/>
    </row>
    <row r="104" spans="2:8" x14ac:dyDescent="0.25">
      <c r="B104" s="16" t="s">
        <v>11</v>
      </c>
      <c r="C104" s="18" t="s">
        <v>93</v>
      </c>
      <c r="D104" s="20">
        <v>540</v>
      </c>
      <c r="E104" s="34">
        <f>19.7+0.1</f>
        <v>19.8</v>
      </c>
      <c r="F104" s="34"/>
      <c r="G104" s="34">
        <f>E104+F104</f>
        <v>19.8</v>
      </c>
      <c r="H104" s="4"/>
    </row>
    <row r="105" spans="2:8" x14ac:dyDescent="0.25">
      <c r="B105" s="16" t="s">
        <v>56</v>
      </c>
      <c r="C105" s="18" t="s">
        <v>95</v>
      </c>
      <c r="D105" s="20"/>
      <c r="E105" s="34">
        <f>E106+E108</f>
        <v>29252.400000000001</v>
      </c>
      <c r="F105" s="34">
        <f t="shared" ref="F105:G105" si="43">F106+F108</f>
        <v>183</v>
      </c>
      <c r="G105" s="34">
        <f t="shared" si="43"/>
        <v>29435.4</v>
      </c>
      <c r="H105" s="4"/>
    </row>
    <row r="106" spans="2:8" ht="24" x14ac:dyDescent="0.25">
      <c r="B106" s="16" t="s">
        <v>24</v>
      </c>
      <c r="C106" s="18" t="s">
        <v>95</v>
      </c>
      <c r="D106" s="20">
        <v>200</v>
      </c>
      <c r="E106" s="34">
        <f t="shared" ref="E106:G106" si="44">E107</f>
        <v>150</v>
      </c>
      <c r="F106" s="34">
        <f t="shared" si="44"/>
        <v>183</v>
      </c>
      <c r="G106" s="34">
        <f t="shared" si="44"/>
        <v>333</v>
      </c>
      <c r="H106" s="4"/>
    </row>
    <row r="107" spans="2:8" ht="24" x14ac:dyDescent="0.25">
      <c r="B107" s="16" t="s">
        <v>1</v>
      </c>
      <c r="C107" s="18" t="s">
        <v>95</v>
      </c>
      <c r="D107" s="20">
        <v>240</v>
      </c>
      <c r="E107" s="34">
        <v>150</v>
      </c>
      <c r="F107" s="34">
        <v>183</v>
      </c>
      <c r="G107" s="34">
        <f>E107+F107</f>
        <v>333</v>
      </c>
      <c r="H107" s="4"/>
    </row>
    <row r="108" spans="2:8" x14ac:dyDescent="0.25">
      <c r="B108" s="27" t="s">
        <v>7</v>
      </c>
      <c r="C108" s="18" t="s">
        <v>95</v>
      </c>
      <c r="D108" s="20">
        <v>800</v>
      </c>
      <c r="E108" s="34">
        <f>SUM(E109)</f>
        <v>29102.400000000001</v>
      </c>
      <c r="F108" s="34">
        <f>SUM(F109)</f>
        <v>0</v>
      </c>
      <c r="G108" s="34">
        <f>SUM(G109)</f>
        <v>29102.400000000001</v>
      </c>
      <c r="H108" s="4"/>
    </row>
    <row r="109" spans="2:8" x14ac:dyDescent="0.25">
      <c r="B109" s="16" t="s">
        <v>27</v>
      </c>
      <c r="C109" s="18" t="s">
        <v>95</v>
      </c>
      <c r="D109" s="20">
        <v>830</v>
      </c>
      <c r="E109" s="34">
        <v>29102.400000000001</v>
      </c>
      <c r="F109" s="34"/>
      <c r="G109" s="34">
        <f t="shared" ref="G109" si="45">E109+F109</f>
        <v>29102.400000000001</v>
      </c>
      <c r="H109" s="4"/>
    </row>
    <row r="110" spans="2:8" ht="24" x14ac:dyDescent="0.25">
      <c r="B110" s="15" t="s">
        <v>96</v>
      </c>
      <c r="C110" s="18" t="s">
        <v>97</v>
      </c>
      <c r="D110" s="21"/>
      <c r="E110" s="34">
        <f>E111+E114+E117</f>
        <v>29833</v>
      </c>
      <c r="F110" s="34">
        <f t="shared" ref="F110:G110" si="46">F111+F114+F117</f>
        <v>-2175.8999999999996</v>
      </c>
      <c r="G110" s="34">
        <f t="shared" si="46"/>
        <v>27657.1</v>
      </c>
      <c r="H110" s="4"/>
    </row>
    <row r="111" spans="2:8" x14ac:dyDescent="0.25">
      <c r="B111" s="15" t="s">
        <v>56</v>
      </c>
      <c r="C111" s="18" t="s">
        <v>98</v>
      </c>
      <c r="D111" s="21"/>
      <c r="E111" s="21">
        <f t="shared" ref="E111:G112" si="47">E112</f>
        <v>300</v>
      </c>
      <c r="F111" s="21">
        <f t="shared" si="47"/>
        <v>0</v>
      </c>
      <c r="G111" s="21">
        <f t="shared" si="47"/>
        <v>300</v>
      </c>
      <c r="H111" s="4"/>
    </row>
    <row r="112" spans="2:8" ht="24" x14ac:dyDescent="0.25">
      <c r="B112" s="16" t="s">
        <v>24</v>
      </c>
      <c r="C112" s="18" t="s">
        <v>98</v>
      </c>
      <c r="D112" s="20">
        <v>200</v>
      </c>
      <c r="E112" s="34">
        <f t="shared" si="47"/>
        <v>300</v>
      </c>
      <c r="F112" s="34">
        <f t="shared" si="47"/>
        <v>0</v>
      </c>
      <c r="G112" s="34">
        <f t="shared" si="47"/>
        <v>300</v>
      </c>
      <c r="H112" s="4"/>
    </row>
    <row r="113" spans="2:8" ht="24" x14ac:dyDescent="0.25">
      <c r="B113" s="16" t="s">
        <v>1</v>
      </c>
      <c r="C113" s="18" t="s">
        <v>98</v>
      </c>
      <c r="D113" s="20">
        <v>240</v>
      </c>
      <c r="E113" s="34">
        <v>300</v>
      </c>
      <c r="F113" s="34"/>
      <c r="G113" s="34">
        <f>E113+F113</f>
        <v>300</v>
      </c>
      <c r="H113" s="4"/>
    </row>
    <row r="114" spans="2:8" ht="36" x14ac:dyDescent="0.25">
      <c r="B114" s="15" t="s">
        <v>229</v>
      </c>
      <c r="C114" s="18" t="s">
        <v>227</v>
      </c>
      <c r="D114" s="20"/>
      <c r="E114" s="34">
        <f t="shared" ref="E114:G115" si="48">E115</f>
        <v>28648.1</v>
      </c>
      <c r="F114" s="34">
        <f t="shared" si="48"/>
        <v>-2111.6999999999998</v>
      </c>
      <c r="G114" s="34">
        <f t="shared" si="48"/>
        <v>26536.399999999998</v>
      </c>
      <c r="H114" s="4"/>
    </row>
    <row r="115" spans="2:8" x14ac:dyDescent="0.25">
      <c r="B115" s="16" t="s">
        <v>230</v>
      </c>
      <c r="C115" s="18" t="s">
        <v>227</v>
      </c>
      <c r="D115" s="20">
        <v>400</v>
      </c>
      <c r="E115" s="34">
        <f t="shared" si="48"/>
        <v>28648.1</v>
      </c>
      <c r="F115" s="34">
        <f t="shared" si="48"/>
        <v>-2111.6999999999998</v>
      </c>
      <c r="G115" s="34">
        <f t="shared" si="48"/>
        <v>26536.399999999998</v>
      </c>
      <c r="H115" s="4"/>
    </row>
    <row r="116" spans="2:8" ht="24" x14ac:dyDescent="0.25">
      <c r="B116" s="16" t="s">
        <v>231</v>
      </c>
      <c r="C116" s="18" t="s">
        <v>227</v>
      </c>
      <c r="D116" s="20">
        <v>412</v>
      </c>
      <c r="E116" s="34">
        <v>28648.1</v>
      </c>
      <c r="F116" s="34">
        <v>-2111.6999999999998</v>
      </c>
      <c r="G116" s="34">
        <f>E116+F116</f>
        <v>26536.399999999998</v>
      </c>
      <c r="H116" s="4"/>
    </row>
    <row r="117" spans="2:8" ht="36" x14ac:dyDescent="0.25">
      <c r="B117" s="15" t="s">
        <v>232</v>
      </c>
      <c r="C117" s="18" t="s">
        <v>228</v>
      </c>
      <c r="D117" s="20"/>
      <c r="E117" s="34">
        <f t="shared" ref="E117:G118" si="49">E118</f>
        <v>884.9</v>
      </c>
      <c r="F117" s="34">
        <f t="shared" si="49"/>
        <v>-64.2</v>
      </c>
      <c r="G117" s="34">
        <f t="shared" si="49"/>
        <v>820.69999999999993</v>
      </c>
      <c r="H117" s="4"/>
    </row>
    <row r="118" spans="2:8" x14ac:dyDescent="0.25">
      <c r="B118" s="16" t="s">
        <v>230</v>
      </c>
      <c r="C118" s="18" t="s">
        <v>228</v>
      </c>
      <c r="D118" s="20">
        <v>400</v>
      </c>
      <c r="E118" s="34">
        <f t="shared" si="49"/>
        <v>884.9</v>
      </c>
      <c r="F118" s="34">
        <f t="shared" si="49"/>
        <v>-64.2</v>
      </c>
      <c r="G118" s="34">
        <f t="shared" si="49"/>
        <v>820.69999999999993</v>
      </c>
      <c r="H118" s="4"/>
    </row>
    <row r="119" spans="2:8" ht="24" x14ac:dyDescent="0.25">
      <c r="B119" s="16" t="s">
        <v>231</v>
      </c>
      <c r="C119" s="18" t="s">
        <v>228</v>
      </c>
      <c r="D119" s="20">
        <v>412</v>
      </c>
      <c r="E119" s="34">
        <v>884.9</v>
      </c>
      <c r="F119" s="34">
        <v>-64.2</v>
      </c>
      <c r="G119" s="34">
        <f>E119+F119</f>
        <v>820.69999999999993</v>
      </c>
      <c r="H119" s="4"/>
    </row>
    <row r="120" spans="2:8" ht="36" x14ac:dyDescent="0.25">
      <c r="B120" s="55" t="s">
        <v>99</v>
      </c>
      <c r="C120" s="52" t="s">
        <v>100</v>
      </c>
      <c r="D120" s="20" t="s">
        <v>9</v>
      </c>
      <c r="E120" s="34">
        <f>E121</f>
        <v>125</v>
      </c>
      <c r="F120" s="34">
        <f t="shared" ref="F120:G120" si="50">F121</f>
        <v>0</v>
      </c>
      <c r="G120" s="34">
        <f t="shared" si="50"/>
        <v>125</v>
      </c>
      <c r="H120" s="4"/>
    </row>
    <row r="121" spans="2:8" x14ac:dyDescent="0.25">
      <c r="B121" s="16" t="s">
        <v>178</v>
      </c>
      <c r="C121" s="18" t="s">
        <v>207</v>
      </c>
      <c r="D121" s="20"/>
      <c r="E121" s="34">
        <f>E122+E133+E137+E141</f>
        <v>125</v>
      </c>
      <c r="F121" s="34">
        <f t="shared" ref="F121:G121" si="51">F122+F133+F137+F141</f>
        <v>0</v>
      </c>
      <c r="G121" s="34">
        <f t="shared" si="51"/>
        <v>125</v>
      </c>
      <c r="H121" s="4"/>
    </row>
    <row r="122" spans="2:8" ht="24.75" x14ac:dyDescent="0.25">
      <c r="B122" s="23" t="s">
        <v>102</v>
      </c>
      <c r="C122" s="18" t="s">
        <v>101</v>
      </c>
      <c r="D122" s="20"/>
      <c r="E122" s="34">
        <f t="shared" ref="E122:F122" si="52">E123+E128</f>
        <v>25</v>
      </c>
      <c r="F122" s="34">
        <f t="shared" si="52"/>
        <v>0</v>
      </c>
      <c r="G122" s="34">
        <f>G123+G128</f>
        <v>25</v>
      </c>
      <c r="H122" s="4"/>
    </row>
    <row r="123" spans="2:8" x14ac:dyDescent="0.25">
      <c r="B123" s="23" t="s">
        <v>103</v>
      </c>
      <c r="C123" s="18" t="s">
        <v>104</v>
      </c>
      <c r="D123" s="20"/>
      <c r="E123" s="34">
        <v>20</v>
      </c>
      <c r="F123" s="34"/>
      <c r="G123" s="34">
        <f t="shared" ref="G123" si="53">G124+G126</f>
        <v>20</v>
      </c>
      <c r="H123" s="4"/>
    </row>
    <row r="124" spans="2:8" ht="36" x14ac:dyDescent="0.25">
      <c r="B124" s="16" t="s">
        <v>3</v>
      </c>
      <c r="C124" s="18" t="s">
        <v>104</v>
      </c>
      <c r="D124" s="20" t="s">
        <v>8</v>
      </c>
      <c r="E124" s="34">
        <f t="shared" ref="E124:F124" si="54">E125</f>
        <v>20</v>
      </c>
      <c r="F124" s="34">
        <f t="shared" si="54"/>
        <v>0</v>
      </c>
      <c r="G124" s="34">
        <f>G125</f>
        <v>20</v>
      </c>
      <c r="H124" s="4"/>
    </row>
    <row r="125" spans="2:8" x14ac:dyDescent="0.25">
      <c r="B125" s="16" t="s">
        <v>2</v>
      </c>
      <c r="C125" s="18" t="s">
        <v>104</v>
      </c>
      <c r="D125" s="20" t="s">
        <v>10</v>
      </c>
      <c r="E125" s="34">
        <v>20</v>
      </c>
      <c r="F125" s="34"/>
      <c r="G125" s="34">
        <f>E125+F125</f>
        <v>20</v>
      </c>
      <c r="H125" s="4"/>
    </row>
    <row r="126" spans="2:8" ht="24" hidden="1" x14ac:dyDescent="0.25">
      <c r="B126" s="16" t="s">
        <v>24</v>
      </c>
      <c r="C126" s="18" t="s">
        <v>104</v>
      </c>
      <c r="D126" s="20">
        <v>200</v>
      </c>
      <c r="E126" s="34">
        <f t="shared" ref="E126:G126" si="55">E127</f>
        <v>0</v>
      </c>
      <c r="F126" s="34">
        <f t="shared" si="55"/>
        <v>0</v>
      </c>
      <c r="G126" s="34">
        <f t="shared" si="55"/>
        <v>0</v>
      </c>
      <c r="H126" s="4"/>
    </row>
    <row r="127" spans="2:8" ht="24" hidden="1" x14ac:dyDescent="0.25">
      <c r="B127" s="16" t="s">
        <v>1</v>
      </c>
      <c r="C127" s="18" t="s">
        <v>104</v>
      </c>
      <c r="D127" s="20">
        <v>240</v>
      </c>
      <c r="E127" s="34">
        <v>0</v>
      </c>
      <c r="F127" s="34"/>
      <c r="G127" s="34">
        <f>E127+F127</f>
        <v>0</v>
      </c>
      <c r="H127" s="4"/>
    </row>
    <row r="128" spans="2:8" ht="24" x14ac:dyDescent="0.25">
      <c r="B128" s="16" t="s">
        <v>106</v>
      </c>
      <c r="C128" s="18" t="s">
        <v>105</v>
      </c>
      <c r="D128" s="20"/>
      <c r="E128" s="34">
        <v>5</v>
      </c>
      <c r="F128" s="34"/>
      <c r="G128" s="34">
        <f t="shared" ref="G128" si="56">G129+G131</f>
        <v>5</v>
      </c>
      <c r="H128" s="4"/>
    </row>
    <row r="129" spans="2:8" ht="36" x14ac:dyDescent="0.25">
      <c r="B129" s="16" t="s">
        <v>3</v>
      </c>
      <c r="C129" s="18" t="s">
        <v>104</v>
      </c>
      <c r="D129" s="20" t="s">
        <v>8</v>
      </c>
      <c r="E129" s="34">
        <f t="shared" ref="E129:F129" si="57">E130</f>
        <v>5</v>
      </c>
      <c r="F129" s="34">
        <f t="shared" si="57"/>
        <v>0</v>
      </c>
      <c r="G129" s="34">
        <f>G130</f>
        <v>5</v>
      </c>
      <c r="H129" s="4"/>
    </row>
    <row r="130" spans="2:8" x14ac:dyDescent="0.25">
      <c r="B130" s="16" t="s">
        <v>2</v>
      </c>
      <c r="C130" s="18" t="s">
        <v>104</v>
      </c>
      <c r="D130" s="20" t="s">
        <v>10</v>
      </c>
      <c r="E130" s="34">
        <v>5</v>
      </c>
      <c r="F130" s="34"/>
      <c r="G130" s="34">
        <f>E130+F130</f>
        <v>5</v>
      </c>
      <c r="H130" s="4"/>
    </row>
    <row r="131" spans="2:8" ht="24" hidden="1" x14ac:dyDescent="0.25">
      <c r="B131" s="16" t="s">
        <v>24</v>
      </c>
      <c r="C131" s="18" t="s">
        <v>105</v>
      </c>
      <c r="D131" s="20">
        <v>200</v>
      </c>
      <c r="E131" s="34">
        <f t="shared" ref="E131:G131" si="58">E132</f>
        <v>0</v>
      </c>
      <c r="F131" s="34">
        <f t="shared" si="58"/>
        <v>0</v>
      </c>
      <c r="G131" s="34">
        <f t="shared" si="58"/>
        <v>0</v>
      </c>
      <c r="H131" s="4"/>
    </row>
    <row r="132" spans="2:8" ht="24" hidden="1" x14ac:dyDescent="0.25">
      <c r="B132" s="16" t="s">
        <v>1</v>
      </c>
      <c r="C132" s="18" t="s">
        <v>105</v>
      </c>
      <c r="D132" s="20">
        <v>240</v>
      </c>
      <c r="E132" s="34">
        <v>0</v>
      </c>
      <c r="F132" s="34"/>
      <c r="G132" s="34">
        <f>E132+F132</f>
        <v>0</v>
      </c>
      <c r="H132" s="4"/>
    </row>
    <row r="133" spans="2:8" ht="27" hidden="1" customHeight="1" x14ac:dyDescent="0.25">
      <c r="B133" s="16" t="s">
        <v>108</v>
      </c>
      <c r="C133" s="18" t="s">
        <v>107</v>
      </c>
      <c r="D133" s="20"/>
      <c r="E133" s="34">
        <f>E134</f>
        <v>0</v>
      </c>
      <c r="F133" s="34">
        <f t="shared" ref="F133:G133" si="59">F134</f>
        <v>0</v>
      </c>
      <c r="G133" s="34">
        <f t="shared" si="59"/>
        <v>0</v>
      </c>
      <c r="H133" s="4"/>
    </row>
    <row r="134" spans="2:8" hidden="1" x14ac:dyDescent="0.25">
      <c r="B134" s="16" t="s">
        <v>56</v>
      </c>
      <c r="C134" s="18" t="s">
        <v>109</v>
      </c>
      <c r="D134" s="20"/>
      <c r="E134" s="34">
        <f t="shared" ref="E134:G135" si="60">E135</f>
        <v>0</v>
      </c>
      <c r="F134" s="34">
        <f t="shared" si="60"/>
        <v>0</v>
      </c>
      <c r="G134" s="34">
        <f t="shared" si="60"/>
        <v>0</v>
      </c>
      <c r="H134" s="4"/>
    </row>
    <row r="135" spans="2:8" ht="24" hidden="1" x14ac:dyDescent="0.25">
      <c r="B135" s="16" t="s">
        <v>24</v>
      </c>
      <c r="C135" s="18" t="s">
        <v>109</v>
      </c>
      <c r="D135" s="20">
        <v>200</v>
      </c>
      <c r="E135" s="34">
        <f t="shared" si="60"/>
        <v>0</v>
      </c>
      <c r="F135" s="34">
        <f t="shared" si="60"/>
        <v>0</v>
      </c>
      <c r="G135" s="34">
        <f t="shared" si="60"/>
        <v>0</v>
      </c>
      <c r="H135" s="4"/>
    </row>
    <row r="136" spans="2:8" ht="24" hidden="1" x14ac:dyDescent="0.25">
      <c r="B136" s="16" t="s">
        <v>1</v>
      </c>
      <c r="C136" s="18" t="s">
        <v>109</v>
      </c>
      <c r="D136" s="20">
        <v>240</v>
      </c>
      <c r="E136" s="34"/>
      <c r="F136" s="34"/>
      <c r="G136" s="34">
        <f>E136+F136</f>
        <v>0</v>
      </c>
      <c r="H136" s="4"/>
    </row>
    <row r="137" spans="2:8" ht="24" x14ac:dyDescent="0.25">
      <c r="B137" s="15" t="s">
        <v>111</v>
      </c>
      <c r="C137" s="18" t="s">
        <v>110</v>
      </c>
      <c r="D137" s="20"/>
      <c r="E137" s="34">
        <f>E138</f>
        <v>50</v>
      </c>
      <c r="F137" s="63">
        <f t="shared" ref="F137:G137" si="61">F138</f>
        <v>0</v>
      </c>
      <c r="G137" s="34">
        <f t="shared" si="61"/>
        <v>50</v>
      </c>
      <c r="H137" s="4"/>
    </row>
    <row r="138" spans="2:8" x14ac:dyDescent="0.25">
      <c r="B138" s="15" t="s">
        <v>56</v>
      </c>
      <c r="C138" s="18" t="s">
        <v>112</v>
      </c>
      <c r="D138" s="20"/>
      <c r="E138" s="34">
        <f t="shared" ref="E138:G139" si="62">E139</f>
        <v>50</v>
      </c>
      <c r="F138" s="63">
        <f t="shared" si="62"/>
        <v>0</v>
      </c>
      <c r="G138" s="34">
        <f t="shared" si="62"/>
        <v>50</v>
      </c>
      <c r="H138" s="4"/>
    </row>
    <row r="139" spans="2:8" ht="24" x14ac:dyDescent="0.25">
      <c r="B139" s="16" t="s">
        <v>24</v>
      </c>
      <c r="C139" s="18" t="s">
        <v>112</v>
      </c>
      <c r="D139" s="20">
        <v>200</v>
      </c>
      <c r="E139" s="34">
        <f t="shared" si="62"/>
        <v>50</v>
      </c>
      <c r="F139" s="63">
        <f t="shared" si="62"/>
        <v>0</v>
      </c>
      <c r="G139" s="34">
        <f t="shared" si="62"/>
        <v>50</v>
      </c>
      <c r="H139" s="4"/>
    </row>
    <row r="140" spans="2:8" ht="24" x14ac:dyDescent="0.25">
      <c r="B140" s="16" t="s">
        <v>1</v>
      </c>
      <c r="C140" s="18" t="s">
        <v>112</v>
      </c>
      <c r="D140" s="20">
        <v>240</v>
      </c>
      <c r="E140" s="34">
        <v>50</v>
      </c>
      <c r="F140" s="63"/>
      <c r="G140" s="34">
        <f>E140+F140</f>
        <v>50</v>
      </c>
      <c r="H140" s="4"/>
    </row>
    <row r="141" spans="2:8" ht="24" x14ac:dyDescent="0.25">
      <c r="B141" s="15" t="s">
        <v>113</v>
      </c>
      <c r="C141" s="18" t="s">
        <v>114</v>
      </c>
      <c r="D141" s="20"/>
      <c r="E141" s="34">
        <f t="shared" ref="E141:G143" si="63">E142</f>
        <v>50</v>
      </c>
      <c r="F141" s="63">
        <f t="shared" si="63"/>
        <v>0</v>
      </c>
      <c r="G141" s="34">
        <f t="shared" si="63"/>
        <v>50</v>
      </c>
      <c r="H141" s="4"/>
    </row>
    <row r="142" spans="2:8" x14ac:dyDescent="0.25">
      <c r="B142" s="15" t="s">
        <v>56</v>
      </c>
      <c r="C142" s="18" t="s">
        <v>115</v>
      </c>
      <c r="D142" s="20"/>
      <c r="E142" s="34">
        <f t="shared" si="63"/>
        <v>50</v>
      </c>
      <c r="F142" s="63">
        <f t="shared" si="63"/>
        <v>0</v>
      </c>
      <c r="G142" s="34">
        <f t="shared" si="63"/>
        <v>50</v>
      </c>
      <c r="H142" s="4"/>
    </row>
    <row r="143" spans="2:8" ht="24" x14ac:dyDescent="0.25">
      <c r="B143" s="16" t="s">
        <v>24</v>
      </c>
      <c r="C143" s="18" t="s">
        <v>115</v>
      </c>
      <c r="D143" s="20">
        <v>200</v>
      </c>
      <c r="E143" s="34">
        <f t="shared" si="63"/>
        <v>50</v>
      </c>
      <c r="F143" s="63">
        <f t="shared" si="63"/>
        <v>0</v>
      </c>
      <c r="G143" s="34">
        <f t="shared" si="63"/>
        <v>50</v>
      </c>
      <c r="H143" s="4"/>
    </row>
    <row r="144" spans="2:8" ht="24" x14ac:dyDescent="0.25">
      <c r="B144" s="16" t="s">
        <v>1</v>
      </c>
      <c r="C144" s="18" t="s">
        <v>115</v>
      </c>
      <c r="D144" s="20">
        <v>240</v>
      </c>
      <c r="E144" s="34">
        <v>50</v>
      </c>
      <c r="F144" s="63"/>
      <c r="G144" s="34">
        <f>E144+F144</f>
        <v>50</v>
      </c>
      <c r="H144" s="4"/>
    </row>
    <row r="145" spans="2:8" ht="36" x14ac:dyDescent="0.25">
      <c r="B145" s="53" t="s">
        <v>116</v>
      </c>
      <c r="C145" s="52" t="s">
        <v>117</v>
      </c>
      <c r="D145" s="20" t="s">
        <v>9</v>
      </c>
      <c r="E145" s="34">
        <f t="shared" ref="E145:F145" si="64">E146</f>
        <v>120</v>
      </c>
      <c r="F145" s="34">
        <f t="shared" si="64"/>
        <v>202</v>
      </c>
      <c r="G145" s="34">
        <f>G146</f>
        <v>322</v>
      </c>
      <c r="H145" s="4"/>
    </row>
    <row r="146" spans="2:8" x14ac:dyDescent="0.25">
      <c r="B146" s="16" t="s">
        <v>178</v>
      </c>
      <c r="C146" s="18" t="s">
        <v>208</v>
      </c>
      <c r="D146" s="20"/>
      <c r="E146" s="34">
        <f>E147+E158</f>
        <v>120</v>
      </c>
      <c r="F146" s="34">
        <f>F147+F158</f>
        <v>202</v>
      </c>
      <c r="G146" s="34">
        <f>G147+G158</f>
        <v>322</v>
      </c>
      <c r="H146" s="4"/>
    </row>
    <row r="147" spans="2:8" ht="34.9" customHeight="1" x14ac:dyDescent="0.25">
      <c r="B147" s="15" t="s">
        <v>118</v>
      </c>
      <c r="C147" s="18" t="s">
        <v>119</v>
      </c>
      <c r="D147" s="20"/>
      <c r="E147" s="34">
        <f>E148+E156</f>
        <v>50</v>
      </c>
      <c r="F147" s="34">
        <f>F148+F156</f>
        <v>202</v>
      </c>
      <c r="G147" s="34">
        <f>G148+G156</f>
        <v>252</v>
      </c>
      <c r="H147" s="4"/>
    </row>
    <row r="148" spans="2:8" x14ac:dyDescent="0.25">
      <c r="B148" s="15" t="s">
        <v>121</v>
      </c>
      <c r="C148" s="18" t="s">
        <v>120</v>
      </c>
      <c r="D148" s="20" t="s">
        <v>9</v>
      </c>
      <c r="E148" s="34">
        <f>E149+E151</f>
        <v>50</v>
      </c>
      <c r="F148" s="34">
        <f t="shared" ref="F148:G148" si="65">F149+F151</f>
        <v>0</v>
      </c>
      <c r="G148" s="34">
        <f t="shared" si="65"/>
        <v>50</v>
      </c>
      <c r="H148" s="4"/>
    </row>
    <row r="149" spans="2:8" x14ac:dyDescent="0.25">
      <c r="B149" s="16" t="s">
        <v>13</v>
      </c>
      <c r="C149" s="18" t="s">
        <v>120</v>
      </c>
      <c r="D149" s="20">
        <v>300</v>
      </c>
      <c r="E149" s="21">
        <f t="shared" ref="E149:F149" si="66">E150</f>
        <v>0</v>
      </c>
      <c r="F149" s="21">
        <f t="shared" si="66"/>
        <v>32</v>
      </c>
      <c r="G149" s="21">
        <f>G150</f>
        <v>32</v>
      </c>
      <c r="H149" s="4"/>
    </row>
    <row r="150" spans="2:8" x14ac:dyDescent="0.25">
      <c r="B150" s="16" t="s">
        <v>28</v>
      </c>
      <c r="C150" s="18" t="s">
        <v>120</v>
      </c>
      <c r="D150" s="20">
        <v>360</v>
      </c>
      <c r="E150" s="21"/>
      <c r="F150" s="21">
        <v>32</v>
      </c>
      <c r="G150" s="34">
        <f>E150+F150</f>
        <v>32</v>
      </c>
      <c r="H150" s="4"/>
    </row>
    <row r="151" spans="2:8" x14ac:dyDescent="0.25">
      <c r="B151" s="16" t="s">
        <v>7</v>
      </c>
      <c r="C151" s="18" t="s">
        <v>120</v>
      </c>
      <c r="D151" s="20" t="s">
        <v>17</v>
      </c>
      <c r="E151" s="34">
        <f t="shared" ref="E151:F151" si="67">E152</f>
        <v>50</v>
      </c>
      <c r="F151" s="34">
        <f t="shared" si="67"/>
        <v>-32</v>
      </c>
      <c r="G151" s="34">
        <f>G152</f>
        <v>18</v>
      </c>
      <c r="H151" s="4"/>
    </row>
    <row r="152" spans="2:8" x14ac:dyDescent="0.25">
      <c r="B152" s="16" t="s">
        <v>16</v>
      </c>
      <c r="C152" s="18" t="s">
        <v>120</v>
      </c>
      <c r="D152" s="20" t="s">
        <v>15</v>
      </c>
      <c r="E152" s="34">
        <v>50</v>
      </c>
      <c r="F152" s="34">
        <v>-32</v>
      </c>
      <c r="G152" s="34">
        <f>E152+F152</f>
        <v>18</v>
      </c>
      <c r="H152" s="4"/>
    </row>
    <row r="153" spans="2:8" x14ac:dyDescent="0.25">
      <c r="B153" s="16" t="s">
        <v>56</v>
      </c>
      <c r="C153" s="18" t="s">
        <v>122</v>
      </c>
      <c r="D153" s="20"/>
      <c r="E153" s="34">
        <f>E154+E156</f>
        <v>0</v>
      </c>
      <c r="F153" s="34">
        <f>F154+F156</f>
        <v>202</v>
      </c>
      <c r="G153" s="34">
        <f>G154+G156</f>
        <v>202</v>
      </c>
      <c r="H153" s="4"/>
    </row>
    <row r="154" spans="2:8" hidden="1" x14ac:dyDescent="0.25">
      <c r="B154" s="16" t="s">
        <v>13</v>
      </c>
      <c r="C154" s="18" t="s">
        <v>122</v>
      </c>
      <c r="D154" s="20">
        <v>300</v>
      </c>
      <c r="E154" s="21">
        <f t="shared" ref="E154:F154" si="68">E155</f>
        <v>0</v>
      </c>
      <c r="F154" s="21">
        <f t="shared" si="68"/>
        <v>0</v>
      </c>
      <c r="G154" s="21">
        <f>G155</f>
        <v>0</v>
      </c>
      <c r="H154" s="4"/>
    </row>
    <row r="155" spans="2:8" hidden="1" x14ac:dyDescent="0.25">
      <c r="B155" s="16" t="s">
        <v>28</v>
      </c>
      <c r="C155" s="18" t="s">
        <v>122</v>
      </c>
      <c r="D155" s="20">
        <v>360</v>
      </c>
      <c r="E155" s="21"/>
      <c r="F155" s="21"/>
      <c r="G155" s="34">
        <f>E155+F155</f>
        <v>0</v>
      </c>
      <c r="H155" s="4"/>
    </row>
    <row r="156" spans="2:8" ht="24" x14ac:dyDescent="0.25">
      <c r="B156" s="16" t="s">
        <v>24</v>
      </c>
      <c r="C156" s="18" t="s">
        <v>122</v>
      </c>
      <c r="D156" s="20">
        <v>200</v>
      </c>
      <c r="E156" s="34">
        <f t="shared" ref="E156:G156" si="69">E157</f>
        <v>0</v>
      </c>
      <c r="F156" s="34">
        <f t="shared" si="69"/>
        <v>202</v>
      </c>
      <c r="G156" s="34">
        <f t="shared" si="69"/>
        <v>202</v>
      </c>
      <c r="H156" s="4"/>
    </row>
    <row r="157" spans="2:8" ht="24" x14ac:dyDescent="0.25">
      <c r="B157" s="16" t="s">
        <v>1</v>
      </c>
      <c r="C157" s="18" t="s">
        <v>122</v>
      </c>
      <c r="D157" s="20">
        <v>240</v>
      </c>
      <c r="E157" s="34"/>
      <c r="F157" s="34">
        <v>202</v>
      </c>
      <c r="G157" s="34">
        <f>E157+F157</f>
        <v>202</v>
      </c>
      <c r="H157" s="4"/>
    </row>
    <row r="158" spans="2:8" ht="24" x14ac:dyDescent="0.25">
      <c r="B158" s="16" t="s">
        <v>123</v>
      </c>
      <c r="C158" s="18" t="s">
        <v>124</v>
      </c>
      <c r="D158" s="20"/>
      <c r="E158" s="34">
        <f>E159+E162</f>
        <v>70</v>
      </c>
      <c r="F158" s="34">
        <f t="shared" ref="E158:G160" si="70">F159</f>
        <v>0</v>
      </c>
      <c r="G158" s="34">
        <f t="shared" si="70"/>
        <v>70</v>
      </c>
      <c r="H158" s="4"/>
    </row>
    <row r="159" spans="2:8" ht="22.5" customHeight="1" x14ac:dyDescent="0.25">
      <c r="B159" s="16" t="s">
        <v>125</v>
      </c>
      <c r="C159" s="18" t="s">
        <v>126</v>
      </c>
      <c r="D159" s="20"/>
      <c r="E159" s="34">
        <f t="shared" si="70"/>
        <v>70</v>
      </c>
      <c r="F159" s="34">
        <f t="shared" si="70"/>
        <v>0</v>
      </c>
      <c r="G159" s="34">
        <f t="shared" si="70"/>
        <v>70</v>
      </c>
      <c r="H159" s="4"/>
    </row>
    <row r="160" spans="2:8" ht="24" x14ac:dyDescent="0.25">
      <c r="B160" s="16" t="s">
        <v>24</v>
      </c>
      <c r="C160" s="18" t="s">
        <v>126</v>
      </c>
      <c r="D160" s="20">
        <v>200</v>
      </c>
      <c r="E160" s="34">
        <f t="shared" si="70"/>
        <v>70</v>
      </c>
      <c r="F160" s="34">
        <f t="shared" si="70"/>
        <v>0</v>
      </c>
      <c r="G160" s="34">
        <f t="shared" si="70"/>
        <v>70</v>
      </c>
      <c r="H160" s="4"/>
    </row>
    <row r="161" spans="2:8" ht="24" x14ac:dyDescent="0.25">
      <c r="B161" s="16" t="s">
        <v>1</v>
      </c>
      <c r="C161" s="18" t="s">
        <v>245</v>
      </c>
      <c r="D161" s="20">
        <v>240</v>
      </c>
      <c r="E161" s="34">
        <v>70</v>
      </c>
      <c r="F161" s="45"/>
      <c r="G161" s="34">
        <f>E161+F161</f>
        <v>70</v>
      </c>
      <c r="H161" s="4"/>
    </row>
    <row r="162" spans="2:8" hidden="1" x14ac:dyDescent="0.25">
      <c r="B162" s="15" t="s">
        <v>56</v>
      </c>
      <c r="C162" s="18" t="s">
        <v>127</v>
      </c>
      <c r="D162" s="20"/>
      <c r="E162" s="34">
        <f t="shared" ref="E162:G163" si="71">E163</f>
        <v>0</v>
      </c>
      <c r="F162" s="34">
        <f t="shared" si="71"/>
        <v>0</v>
      </c>
      <c r="G162" s="34">
        <f t="shared" si="71"/>
        <v>0</v>
      </c>
      <c r="H162" s="4"/>
    </row>
    <row r="163" spans="2:8" ht="24" hidden="1" x14ac:dyDescent="0.25">
      <c r="B163" s="16" t="s">
        <v>24</v>
      </c>
      <c r="C163" s="18" t="s">
        <v>127</v>
      </c>
      <c r="D163" s="20">
        <v>200</v>
      </c>
      <c r="E163" s="34">
        <f t="shared" si="71"/>
        <v>0</v>
      </c>
      <c r="F163" s="34">
        <f t="shared" si="71"/>
        <v>0</v>
      </c>
      <c r="G163" s="34">
        <f t="shared" si="71"/>
        <v>0</v>
      </c>
      <c r="H163" s="4"/>
    </row>
    <row r="164" spans="2:8" ht="24" hidden="1" x14ac:dyDescent="0.25">
      <c r="B164" s="16" t="s">
        <v>1</v>
      </c>
      <c r="C164" s="18" t="s">
        <v>127</v>
      </c>
      <c r="D164" s="20">
        <v>240</v>
      </c>
      <c r="E164" s="34"/>
      <c r="F164" s="34"/>
      <c r="G164" s="34">
        <f>E164+F164</f>
        <v>0</v>
      </c>
      <c r="H164" s="4"/>
    </row>
    <row r="165" spans="2:8" ht="24" x14ac:dyDescent="0.25">
      <c r="B165" s="54" t="s">
        <v>128</v>
      </c>
      <c r="C165" s="52" t="s">
        <v>129</v>
      </c>
      <c r="D165" s="20"/>
      <c r="E165" s="34">
        <f t="shared" ref="E165:G166" si="72">E166</f>
        <v>1919.1</v>
      </c>
      <c r="F165" s="34">
        <f t="shared" si="72"/>
        <v>-578.6</v>
      </c>
      <c r="G165" s="34">
        <f t="shared" si="72"/>
        <v>1340.5</v>
      </c>
      <c r="H165" s="4"/>
    </row>
    <row r="166" spans="2:8" x14ac:dyDescent="0.25">
      <c r="B166" s="16" t="s">
        <v>178</v>
      </c>
      <c r="C166" s="18" t="s">
        <v>209</v>
      </c>
      <c r="D166" s="20"/>
      <c r="E166" s="34">
        <f>E167</f>
        <v>1919.1</v>
      </c>
      <c r="F166" s="34">
        <f t="shared" si="72"/>
        <v>-578.6</v>
      </c>
      <c r="G166" s="34">
        <f t="shared" si="72"/>
        <v>1340.5</v>
      </c>
      <c r="H166" s="4"/>
    </row>
    <row r="167" spans="2:8" x14ac:dyDescent="0.25">
      <c r="B167" s="15" t="s">
        <v>131</v>
      </c>
      <c r="C167" s="22" t="s">
        <v>130</v>
      </c>
      <c r="D167" s="20"/>
      <c r="E167" s="34">
        <f>E168+E174</f>
        <v>1919.1</v>
      </c>
      <c r="F167" s="34">
        <f>F168+F174</f>
        <v>-578.6</v>
      </c>
      <c r="G167" s="34">
        <f t="shared" ref="G167" si="73">G168+G171+G174</f>
        <v>1340.5</v>
      </c>
      <c r="H167" s="4"/>
    </row>
    <row r="168" spans="2:8" x14ac:dyDescent="0.25">
      <c r="B168" s="15" t="s">
        <v>133</v>
      </c>
      <c r="C168" s="22" t="s">
        <v>132</v>
      </c>
      <c r="D168" s="20"/>
      <c r="E168" s="34">
        <f t="shared" ref="E168:G169" si="74">E169</f>
        <v>919.1</v>
      </c>
      <c r="F168" s="34">
        <f t="shared" si="74"/>
        <v>-378.6</v>
      </c>
      <c r="G168" s="34">
        <f t="shared" si="74"/>
        <v>540.5</v>
      </c>
      <c r="H168" s="4"/>
    </row>
    <row r="169" spans="2:8" ht="36" x14ac:dyDescent="0.25">
      <c r="B169" s="16" t="s">
        <v>3</v>
      </c>
      <c r="C169" s="22" t="s">
        <v>132</v>
      </c>
      <c r="D169" s="20">
        <v>100</v>
      </c>
      <c r="E169" s="34">
        <f t="shared" si="74"/>
        <v>919.1</v>
      </c>
      <c r="F169" s="34">
        <f t="shared" si="74"/>
        <v>-378.6</v>
      </c>
      <c r="G169" s="34">
        <f t="shared" si="74"/>
        <v>540.5</v>
      </c>
      <c r="H169" s="4"/>
    </row>
    <row r="170" spans="2:8" x14ac:dyDescent="0.25">
      <c r="B170" s="16" t="s">
        <v>26</v>
      </c>
      <c r="C170" s="22" t="s">
        <v>132</v>
      </c>
      <c r="D170" s="20">
        <v>110</v>
      </c>
      <c r="E170" s="34">
        <v>919.1</v>
      </c>
      <c r="F170" s="34">
        <v>-378.6</v>
      </c>
      <c r="G170" s="34">
        <f>E170+F170</f>
        <v>540.5</v>
      </c>
      <c r="H170" s="4"/>
    </row>
    <row r="171" spans="2:8" ht="24" hidden="1" x14ac:dyDescent="0.25">
      <c r="B171" s="15" t="s">
        <v>135</v>
      </c>
      <c r="C171" s="18" t="s">
        <v>134</v>
      </c>
      <c r="D171" s="20"/>
      <c r="E171" s="34">
        <f t="shared" ref="E171:G175" si="75">E172</f>
        <v>0</v>
      </c>
      <c r="F171" s="45">
        <f t="shared" si="75"/>
        <v>0</v>
      </c>
      <c r="G171" s="34">
        <f t="shared" si="75"/>
        <v>0</v>
      </c>
      <c r="H171" s="4"/>
    </row>
    <row r="172" spans="2:8" ht="36" hidden="1" x14ac:dyDescent="0.25">
      <c r="B172" s="16" t="s">
        <v>3</v>
      </c>
      <c r="C172" s="18" t="s">
        <v>134</v>
      </c>
      <c r="D172" s="20">
        <v>100</v>
      </c>
      <c r="E172" s="34">
        <f t="shared" si="75"/>
        <v>0</v>
      </c>
      <c r="F172" s="45">
        <f t="shared" si="75"/>
        <v>0</v>
      </c>
      <c r="G172" s="34">
        <f t="shared" si="75"/>
        <v>0</v>
      </c>
      <c r="H172" s="4"/>
    </row>
    <row r="173" spans="2:8" hidden="1" x14ac:dyDescent="0.25">
      <c r="B173" s="16" t="s">
        <v>26</v>
      </c>
      <c r="C173" s="18" t="s">
        <v>134</v>
      </c>
      <c r="D173" s="20">
        <v>110</v>
      </c>
      <c r="E173" s="34">
        <v>0</v>
      </c>
      <c r="F173" s="45"/>
      <c r="G173" s="34">
        <f>E173+F173</f>
        <v>0</v>
      </c>
      <c r="H173" s="4"/>
    </row>
    <row r="174" spans="2:8" x14ac:dyDescent="0.25">
      <c r="B174" s="15" t="s">
        <v>51</v>
      </c>
      <c r="C174" s="18" t="s">
        <v>233</v>
      </c>
      <c r="D174" s="20"/>
      <c r="E174" s="34">
        <f t="shared" si="75"/>
        <v>1000</v>
      </c>
      <c r="F174" s="34">
        <f t="shared" si="75"/>
        <v>-200</v>
      </c>
      <c r="G174" s="34">
        <f t="shared" si="75"/>
        <v>800</v>
      </c>
      <c r="H174" s="4"/>
    </row>
    <row r="175" spans="2:8" ht="36" x14ac:dyDescent="0.25">
      <c r="B175" s="16" t="s">
        <v>3</v>
      </c>
      <c r="C175" s="18" t="s">
        <v>233</v>
      </c>
      <c r="D175" s="20">
        <v>100</v>
      </c>
      <c r="E175" s="34">
        <f t="shared" si="75"/>
        <v>1000</v>
      </c>
      <c r="F175" s="34">
        <f t="shared" si="75"/>
        <v>-200</v>
      </c>
      <c r="G175" s="34">
        <f t="shared" si="75"/>
        <v>800</v>
      </c>
      <c r="H175" s="4"/>
    </row>
    <row r="176" spans="2:8" x14ac:dyDescent="0.25">
      <c r="B176" s="16" t="s">
        <v>26</v>
      </c>
      <c r="C176" s="18" t="s">
        <v>233</v>
      </c>
      <c r="D176" s="20">
        <v>110</v>
      </c>
      <c r="E176" s="34">
        <v>1000</v>
      </c>
      <c r="F176" s="34">
        <v>-200</v>
      </c>
      <c r="G176" s="34">
        <f>E176+F176</f>
        <v>800</v>
      </c>
      <c r="H176" s="4"/>
    </row>
    <row r="177" spans="2:8" ht="24" x14ac:dyDescent="0.25">
      <c r="B177" s="54" t="s">
        <v>137</v>
      </c>
      <c r="C177" s="52" t="s">
        <v>136</v>
      </c>
      <c r="D177" s="20"/>
      <c r="E177" s="34">
        <f>E178</f>
        <v>38575.800000000003</v>
      </c>
      <c r="F177" s="34">
        <f t="shared" ref="F177:G177" si="76">F178</f>
        <v>1600</v>
      </c>
      <c r="G177" s="34">
        <f t="shared" si="76"/>
        <v>40175.800000000003</v>
      </c>
      <c r="H177" s="4"/>
    </row>
    <row r="178" spans="2:8" x14ac:dyDescent="0.25">
      <c r="B178" s="16" t="s">
        <v>178</v>
      </c>
      <c r="C178" s="18" t="s">
        <v>210</v>
      </c>
      <c r="D178" s="20"/>
      <c r="E178" s="34">
        <f>E179+E183</f>
        <v>38575.800000000003</v>
      </c>
      <c r="F178" s="34">
        <f t="shared" ref="F178:G178" si="77">F179+F183</f>
        <v>1600</v>
      </c>
      <c r="G178" s="34">
        <f t="shared" si="77"/>
        <v>40175.800000000003</v>
      </c>
      <c r="H178" s="4"/>
    </row>
    <row r="179" spans="2:8" x14ac:dyDescent="0.25">
      <c r="B179" s="15" t="s">
        <v>138</v>
      </c>
      <c r="C179" s="18" t="s">
        <v>139</v>
      </c>
      <c r="D179" s="20"/>
      <c r="E179" s="34">
        <f>E180</f>
        <v>2056.3000000000002</v>
      </c>
      <c r="F179" s="34">
        <f t="shared" ref="F179:G179" si="78">F180</f>
        <v>600</v>
      </c>
      <c r="G179" s="34">
        <f t="shared" si="78"/>
        <v>2656.3</v>
      </c>
      <c r="H179" s="4"/>
    </row>
    <row r="180" spans="2:8" x14ac:dyDescent="0.25">
      <c r="B180" s="16" t="s">
        <v>56</v>
      </c>
      <c r="C180" s="18" t="s">
        <v>140</v>
      </c>
      <c r="D180" s="20"/>
      <c r="E180" s="21">
        <f t="shared" ref="E180:G181" si="79">E181</f>
        <v>2056.3000000000002</v>
      </c>
      <c r="F180" s="21">
        <f t="shared" si="79"/>
        <v>600</v>
      </c>
      <c r="G180" s="21">
        <f t="shared" si="79"/>
        <v>2656.3</v>
      </c>
      <c r="H180" s="4"/>
    </row>
    <row r="181" spans="2:8" ht="24" x14ac:dyDescent="0.25">
      <c r="B181" s="16" t="s">
        <v>24</v>
      </c>
      <c r="C181" s="18" t="s">
        <v>140</v>
      </c>
      <c r="D181" s="20">
        <v>200</v>
      </c>
      <c r="E181" s="21">
        <f t="shared" si="79"/>
        <v>2056.3000000000002</v>
      </c>
      <c r="F181" s="21">
        <f t="shared" si="79"/>
        <v>600</v>
      </c>
      <c r="G181" s="21">
        <f t="shared" si="79"/>
        <v>2656.3</v>
      </c>
      <c r="H181" s="4"/>
    </row>
    <row r="182" spans="2:8" ht="24" x14ac:dyDescent="0.25">
      <c r="B182" s="16" t="s">
        <v>1</v>
      </c>
      <c r="C182" s="18" t="s">
        <v>140</v>
      </c>
      <c r="D182" s="20">
        <v>240</v>
      </c>
      <c r="E182" s="21">
        <v>2056.3000000000002</v>
      </c>
      <c r="F182" s="21">
        <v>600</v>
      </c>
      <c r="G182" s="34">
        <f>E182+F182</f>
        <v>2656.3</v>
      </c>
      <c r="H182" s="4"/>
    </row>
    <row r="183" spans="2:8" x14ac:dyDescent="0.25">
      <c r="B183" s="15" t="s">
        <v>142</v>
      </c>
      <c r="C183" s="18" t="s">
        <v>141</v>
      </c>
      <c r="D183" s="20"/>
      <c r="E183" s="34">
        <f>E184+E187+E190+E193+E196</f>
        <v>36519.5</v>
      </c>
      <c r="F183" s="34">
        <f t="shared" ref="F183:G183" si="80">F184+F187+F190+F193+F196</f>
        <v>1000</v>
      </c>
      <c r="G183" s="34">
        <f t="shared" si="80"/>
        <v>37519.5</v>
      </c>
      <c r="H183" s="4"/>
    </row>
    <row r="184" spans="2:8" ht="24" x14ac:dyDescent="0.25">
      <c r="B184" s="16" t="s">
        <v>144</v>
      </c>
      <c r="C184" s="18" t="s">
        <v>143</v>
      </c>
      <c r="D184" s="20"/>
      <c r="E184" s="34">
        <f t="shared" ref="E184:G197" si="81">E185</f>
        <v>1356.6</v>
      </c>
      <c r="F184" s="34">
        <f t="shared" si="81"/>
        <v>0</v>
      </c>
      <c r="G184" s="34">
        <f t="shared" si="81"/>
        <v>1356.6</v>
      </c>
      <c r="H184" s="4"/>
    </row>
    <row r="185" spans="2:8" ht="24" x14ac:dyDescent="0.25">
      <c r="B185" s="16" t="s">
        <v>24</v>
      </c>
      <c r="C185" s="18" t="s">
        <v>143</v>
      </c>
      <c r="D185" s="20" t="s">
        <v>5</v>
      </c>
      <c r="E185" s="34">
        <f t="shared" si="81"/>
        <v>1356.6</v>
      </c>
      <c r="F185" s="34">
        <f t="shared" si="81"/>
        <v>0</v>
      </c>
      <c r="G185" s="34">
        <f t="shared" si="81"/>
        <v>1356.6</v>
      </c>
      <c r="H185" s="4"/>
    </row>
    <row r="186" spans="2:8" ht="24" x14ac:dyDescent="0.25">
      <c r="B186" s="16" t="s">
        <v>1</v>
      </c>
      <c r="C186" s="18" t="s">
        <v>143</v>
      </c>
      <c r="D186" s="20" t="s">
        <v>4</v>
      </c>
      <c r="E186" s="34">
        <v>1356.6</v>
      </c>
      <c r="F186" s="45"/>
      <c r="G186" s="34">
        <f>E186+F186</f>
        <v>1356.6</v>
      </c>
      <c r="H186" s="4"/>
    </row>
    <row r="187" spans="2:8" ht="24" x14ac:dyDescent="0.25">
      <c r="B187" s="16" t="s">
        <v>43</v>
      </c>
      <c r="C187" s="18" t="s">
        <v>145</v>
      </c>
      <c r="D187" s="20"/>
      <c r="E187" s="34">
        <f t="shared" si="81"/>
        <v>13</v>
      </c>
      <c r="F187" s="34">
        <f t="shared" si="81"/>
        <v>137.69999999999999</v>
      </c>
      <c r="G187" s="34">
        <f t="shared" si="81"/>
        <v>150.69999999999999</v>
      </c>
      <c r="H187" s="4"/>
    </row>
    <row r="188" spans="2:8" ht="24" x14ac:dyDescent="0.25">
      <c r="B188" s="16" t="s">
        <v>24</v>
      </c>
      <c r="C188" s="18" t="s">
        <v>145</v>
      </c>
      <c r="D188" s="20" t="s">
        <v>5</v>
      </c>
      <c r="E188" s="34">
        <f t="shared" si="81"/>
        <v>13</v>
      </c>
      <c r="F188" s="34">
        <f t="shared" si="81"/>
        <v>137.69999999999999</v>
      </c>
      <c r="G188" s="34">
        <f t="shared" si="81"/>
        <v>150.69999999999999</v>
      </c>
      <c r="H188" s="4"/>
    </row>
    <row r="189" spans="2:8" ht="24" x14ac:dyDescent="0.25">
      <c r="B189" s="16" t="s">
        <v>1</v>
      </c>
      <c r="C189" s="18" t="s">
        <v>145</v>
      </c>
      <c r="D189" s="20" t="s">
        <v>4</v>
      </c>
      <c r="E189" s="34">
        <v>13</v>
      </c>
      <c r="F189" s="45">
        <v>137.69999999999999</v>
      </c>
      <c r="G189" s="34">
        <f>E189+F189</f>
        <v>150.69999999999999</v>
      </c>
      <c r="H189" s="4"/>
    </row>
    <row r="190" spans="2:8" ht="24" x14ac:dyDescent="0.25">
      <c r="B190" s="16" t="s">
        <v>222</v>
      </c>
      <c r="C190" s="18" t="s">
        <v>220</v>
      </c>
      <c r="D190" s="20"/>
      <c r="E190" s="34">
        <f t="shared" si="81"/>
        <v>18577.2</v>
      </c>
      <c r="F190" s="34">
        <f t="shared" si="81"/>
        <v>0</v>
      </c>
      <c r="G190" s="34">
        <f t="shared" si="81"/>
        <v>18577.2</v>
      </c>
      <c r="H190" s="4"/>
    </row>
    <row r="191" spans="2:8" ht="24" x14ac:dyDescent="0.25">
      <c r="B191" s="16" t="s">
        <v>24</v>
      </c>
      <c r="C191" s="18" t="s">
        <v>220</v>
      </c>
      <c r="D191" s="20" t="s">
        <v>5</v>
      </c>
      <c r="E191" s="34">
        <f t="shared" si="81"/>
        <v>18577.2</v>
      </c>
      <c r="F191" s="34">
        <f t="shared" si="81"/>
        <v>0</v>
      </c>
      <c r="G191" s="34">
        <f t="shared" si="81"/>
        <v>18577.2</v>
      </c>
      <c r="H191" s="4"/>
    </row>
    <row r="192" spans="2:8" ht="24" x14ac:dyDescent="0.25">
      <c r="B192" s="16" t="s">
        <v>1</v>
      </c>
      <c r="C192" s="18" t="s">
        <v>220</v>
      </c>
      <c r="D192" s="20" t="s">
        <v>4</v>
      </c>
      <c r="E192" s="34">
        <v>18577.2</v>
      </c>
      <c r="F192" s="45"/>
      <c r="G192" s="34">
        <f>E192+F192</f>
        <v>18577.2</v>
      </c>
      <c r="H192" s="4"/>
    </row>
    <row r="193" spans="2:8" ht="24" x14ac:dyDescent="0.25">
      <c r="B193" s="16" t="s">
        <v>223</v>
      </c>
      <c r="C193" s="18" t="s">
        <v>221</v>
      </c>
      <c r="D193" s="20"/>
      <c r="E193" s="34">
        <f t="shared" si="81"/>
        <v>977.7</v>
      </c>
      <c r="F193" s="34">
        <f t="shared" si="81"/>
        <v>0.1</v>
      </c>
      <c r="G193" s="34">
        <f t="shared" si="81"/>
        <v>977.80000000000007</v>
      </c>
      <c r="H193" s="4"/>
    </row>
    <row r="194" spans="2:8" ht="24" x14ac:dyDescent="0.25">
      <c r="B194" s="16" t="s">
        <v>24</v>
      </c>
      <c r="C194" s="18" t="s">
        <v>145</v>
      </c>
      <c r="D194" s="20" t="s">
        <v>5</v>
      </c>
      <c r="E194" s="34">
        <f t="shared" si="81"/>
        <v>977.7</v>
      </c>
      <c r="F194" s="34">
        <f t="shared" si="81"/>
        <v>0.1</v>
      </c>
      <c r="G194" s="34">
        <f t="shared" si="81"/>
        <v>977.80000000000007</v>
      </c>
      <c r="H194" s="4"/>
    </row>
    <row r="195" spans="2:8" ht="24" x14ac:dyDescent="0.25">
      <c r="B195" s="16" t="s">
        <v>1</v>
      </c>
      <c r="C195" s="18" t="s">
        <v>145</v>
      </c>
      <c r="D195" s="20" t="s">
        <v>4</v>
      </c>
      <c r="E195" s="34">
        <v>977.7</v>
      </c>
      <c r="F195" s="45">
        <v>0.1</v>
      </c>
      <c r="G195" s="34">
        <f>E195+F195</f>
        <v>977.80000000000007</v>
      </c>
      <c r="H195" s="4"/>
    </row>
    <row r="196" spans="2:8" x14ac:dyDescent="0.25">
      <c r="B196" s="16" t="s">
        <v>56</v>
      </c>
      <c r="C196" s="18" t="s">
        <v>146</v>
      </c>
      <c r="D196" s="20"/>
      <c r="E196" s="34">
        <f t="shared" si="81"/>
        <v>15595</v>
      </c>
      <c r="F196" s="34">
        <f t="shared" si="81"/>
        <v>862.2</v>
      </c>
      <c r="G196" s="34">
        <f t="shared" si="81"/>
        <v>16457.2</v>
      </c>
      <c r="H196" s="4"/>
    </row>
    <row r="197" spans="2:8" ht="24" x14ac:dyDescent="0.25">
      <c r="B197" s="16" t="s">
        <v>24</v>
      </c>
      <c r="C197" s="18" t="s">
        <v>146</v>
      </c>
      <c r="D197" s="20" t="s">
        <v>5</v>
      </c>
      <c r="E197" s="34">
        <f t="shared" si="81"/>
        <v>15595</v>
      </c>
      <c r="F197" s="34">
        <f t="shared" si="81"/>
        <v>862.2</v>
      </c>
      <c r="G197" s="34">
        <f t="shared" si="81"/>
        <v>16457.2</v>
      </c>
      <c r="H197" s="4"/>
    </row>
    <row r="198" spans="2:8" ht="24" x14ac:dyDescent="0.25">
      <c r="B198" s="16" t="s">
        <v>1</v>
      </c>
      <c r="C198" s="18" t="s">
        <v>146</v>
      </c>
      <c r="D198" s="20" t="s">
        <v>4</v>
      </c>
      <c r="E198" s="34">
        <v>15595</v>
      </c>
      <c r="F198" s="45">
        <f>-137.8+1000</f>
        <v>862.2</v>
      </c>
      <c r="G198" s="34">
        <f>E198+F198</f>
        <v>16457.2</v>
      </c>
      <c r="H198" s="4"/>
    </row>
    <row r="199" spans="2:8" ht="24" x14ac:dyDescent="0.25">
      <c r="B199" s="49" t="s">
        <v>147</v>
      </c>
      <c r="C199" s="52" t="s">
        <v>148</v>
      </c>
      <c r="D199" s="20" t="s">
        <v>9</v>
      </c>
      <c r="E199" s="34">
        <f t="shared" ref="E199:G203" si="82">E200</f>
        <v>729.2</v>
      </c>
      <c r="F199" s="34">
        <f t="shared" si="82"/>
        <v>200</v>
      </c>
      <c r="G199" s="34">
        <f t="shared" si="82"/>
        <v>929.2</v>
      </c>
      <c r="H199" s="4"/>
    </row>
    <row r="200" spans="2:8" x14ac:dyDescent="0.25">
      <c r="B200" s="16" t="s">
        <v>178</v>
      </c>
      <c r="C200" s="18" t="s">
        <v>211</v>
      </c>
      <c r="D200" s="20"/>
      <c r="E200" s="34">
        <f>E201</f>
        <v>729.2</v>
      </c>
      <c r="F200" s="34">
        <f t="shared" si="82"/>
        <v>200</v>
      </c>
      <c r="G200" s="34">
        <f t="shared" si="82"/>
        <v>929.2</v>
      </c>
      <c r="H200" s="4"/>
    </row>
    <row r="201" spans="2:8" ht="24" x14ac:dyDescent="0.25">
      <c r="B201" s="15" t="s">
        <v>150</v>
      </c>
      <c r="C201" s="18" t="s">
        <v>149</v>
      </c>
      <c r="D201" s="25"/>
      <c r="E201" s="34">
        <f t="shared" si="82"/>
        <v>729.2</v>
      </c>
      <c r="F201" s="34">
        <f t="shared" si="82"/>
        <v>200</v>
      </c>
      <c r="G201" s="34">
        <f t="shared" si="82"/>
        <v>929.2</v>
      </c>
      <c r="H201" s="4"/>
    </row>
    <row r="202" spans="2:8" x14ac:dyDescent="0.25">
      <c r="B202" s="15" t="s">
        <v>14</v>
      </c>
      <c r="C202" s="18" t="s">
        <v>151</v>
      </c>
      <c r="D202" s="25"/>
      <c r="E202" s="34">
        <f t="shared" si="82"/>
        <v>729.2</v>
      </c>
      <c r="F202" s="34">
        <f t="shared" si="82"/>
        <v>200</v>
      </c>
      <c r="G202" s="34">
        <f t="shared" si="82"/>
        <v>929.2</v>
      </c>
      <c r="H202" s="4"/>
    </row>
    <row r="203" spans="2:8" ht="24" x14ac:dyDescent="0.25">
      <c r="B203" s="16" t="s">
        <v>24</v>
      </c>
      <c r="C203" s="18" t="s">
        <v>151</v>
      </c>
      <c r="D203" s="20" t="s">
        <v>5</v>
      </c>
      <c r="E203" s="34">
        <f t="shared" si="82"/>
        <v>729.2</v>
      </c>
      <c r="F203" s="34">
        <f t="shared" si="82"/>
        <v>200</v>
      </c>
      <c r="G203" s="34">
        <f t="shared" si="82"/>
        <v>929.2</v>
      </c>
      <c r="H203" s="4"/>
    </row>
    <row r="204" spans="2:8" ht="24" x14ac:dyDescent="0.25">
      <c r="B204" s="16" t="s">
        <v>1</v>
      </c>
      <c r="C204" s="18" t="s">
        <v>151</v>
      </c>
      <c r="D204" s="20" t="s">
        <v>4</v>
      </c>
      <c r="E204" s="34">
        <v>729.2</v>
      </c>
      <c r="F204" s="34">
        <v>200</v>
      </c>
      <c r="G204" s="34">
        <f>E204+F204</f>
        <v>929.2</v>
      </c>
      <c r="H204" s="4"/>
    </row>
    <row r="205" spans="2:8" ht="24" x14ac:dyDescent="0.25">
      <c r="B205" s="54" t="s">
        <v>153</v>
      </c>
      <c r="C205" s="52" t="s">
        <v>152</v>
      </c>
      <c r="D205" s="21"/>
      <c r="E205" s="34">
        <f>E206</f>
        <v>51054.6</v>
      </c>
      <c r="F205" s="34">
        <f>F206</f>
        <v>4453.7</v>
      </c>
      <c r="G205" s="34">
        <f t="shared" ref="G205" si="83">G206</f>
        <v>55508.3</v>
      </c>
      <c r="H205" s="4"/>
    </row>
    <row r="206" spans="2:8" x14ac:dyDescent="0.25">
      <c r="B206" s="16" t="s">
        <v>178</v>
      </c>
      <c r="C206" s="18" t="s">
        <v>212</v>
      </c>
      <c r="D206" s="20"/>
      <c r="E206" s="34">
        <f>E207+E211+E250</f>
        <v>51054.6</v>
      </c>
      <c r="F206" s="34">
        <f>F207+F211+F250</f>
        <v>4453.7</v>
      </c>
      <c r="G206" s="34">
        <f t="shared" ref="G206" si="84">G207+G211+G250</f>
        <v>55508.3</v>
      </c>
      <c r="H206" s="4"/>
    </row>
    <row r="207" spans="2:8" ht="24" x14ac:dyDescent="0.25">
      <c r="B207" s="15" t="s">
        <v>154</v>
      </c>
      <c r="C207" s="18" t="s">
        <v>155</v>
      </c>
      <c r="D207" s="21"/>
      <c r="E207" s="34">
        <f>E208</f>
        <v>300</v>
      </c>
      <c r="F207" s="34">
        <f t="shared" ref="F207:G207" si="85">F208</f>
        <v>2430.6</v>
      </c>
      <c r="G207" s="34">
        <f t="shared" si="85"/>
        <v>2730.6</v>
      </c>
      <c r="H207" s="4"/>
    </row>
    <row r="208" spans="2:8" x14ac:dyDescent="0.25">
      <c r="B208" s="15" t="s">
        <v>56</v>
      </c>
      <c r="C208" s="18" t="s">
        <v>156</v>
      </c>
      <c r="D208" s="20"/>
      <c r="E208" s="34">
        <f t="shared" ref="E208:G209" si="86">E209</f>
        <v>300</v>
      </c>
      <c r="F208" s="34">
        <f t="shared" si="86"/>
        <v>2430.6</v>
      </c>
      <c r="G208" s="34">
        <f t="shared" si="86"/>
        <v>2730.6</v>
      </c>
      <c r="H208" s="4"/>
    </row>
    <row r="209" spans="2:8" ht="24" x14ac:dyDescent="0.25">
      <c r="B209" s="16" t="s">
        <v>24</v>
      </c>
      <c r="C209" s="18" t="s">
        <v>156</v>
      </c>
      <c r="D209" s="20">
        <v>200</v>
      </c>
      <c r="E209" s="34">
        <f t="shared" si="86"/>
        <v>300</v>
      </c>
      <c r="F209" s="34">
        <f t="shared" si="86"/>
        <v>2430.6</v>
      </c>
      <c r="G209" s="34">
        <f t="shared" si="86"/>
        <v>2730.6</v>
      </c>
      <c r="H209" s="4"/>
    </row>
    <row r="210" spans="2:8" ht="24" x14ac:dyDescent="0.25">
      <c r="B210" s="16" t="s">
        <v>1</v>
      </c>
      <c r="C210" s="18" t="s">
        <v>156</v>
      </c>
      <c r="D210" s="20">
        <v>240</v>
      </c>
      <c r="E210" s="34">
        <v>300</v>
      </c>
      <c r="F210" s="34">
        <v>2430.6</v>
      </c>
      <c r="G210" s="34">
        <f>E210+F210</f>
        <v>2730.6</v>
      </c>
      <c r="H210" s="4"/>
    </row>
    <row r="211" spans="2:8" ht="24" x14ac:dyDescent="0.25">
      <c r="B211" s="15" t="s">
        <v>158</v>
      </c>
      <c r="C211" s="18" t="s">
        <v>157</v>
      </c>
      <c r="D211" s="20"/>
      <c r="E211" s="34">
        <f>E212+E217+E222+E227+E230+E235+E240+E245+E250</f>
        <v>50754.6</v>
      </c>
      <c r="F211" s="34">
        <f t="shared" ref="F211:G211" si="87">F212+F217+F222+F227+F230+F235+F240+F245+F250</f>
        <v>2023.1</v>
      </c>
      <c r="G211" s="34">
        <f t="shared" si="87"/>
        <v>52777.700000000004</v>
      </c>
      <c r="H211" s="4"/>
    </row>
    <row r="212" spans="2:8" ht="36" hidden="1" x14ac:dyDescent="0.25">
      <c r="B212" s="16" t="s">
        <v>45</v>
      </c>
      <c r="C212" s="18" t="s">
        <v>213</v>
      </c>
      <c r="D212" s="20"/>
      <c r="E212" s="21">
        <f t="shared" ref="E212:F212" si="88">E213+E215</f>
        <v>0</v>
      </c>
      <c r="F212" s="21">
        <f t="shared" si="88"/>
        <v>0</v>
      </c>
      <c r="G212" s="21">
        <f>G213+G215</f>
        <v>0</v>
      </c>
      <c r="H212" s="4"/>
    </row>
    <row r="213" spans="2:8" ht="24" hidden="1" x14ac:dyDescent="0.25">
      <c r="B213" s="16" t="s">
        <v>24</v>
      </c>
      <c r="C213" s="18" t="s">
        <v>213</v>
      </c>
      <c r="D213" s="20">
        <v>200</v>
      </c>
      <c r="E213" s="21">
        <f t="shared" ref="E213:G213" si="89">E214</f>
        <v>0</v>
      </c>
      <c r="F213" s="21">
        <f t="shared" si="89"/>
        <v>0</v>
      </c>
      <c r="G213" s="21">
        <f t="shared" si="89"/>
        <v>0</v>
      </c>
      <c r="H213" s="4"/>
    </row>
    <row r="214" spans="2:8" ht="24" hidden="1" x14ac:dyDescent="0.25">
      <c r="B214" s="16" t="s">
        <v>1</v>
      </c>
      <c r="C214" s="18" t="s">
        <v>213</v>
      </c>
      <c r="D214" s="20">
        <v>240</v>
      </c>
      <c r="E214" s="21">
        <v>0</v>
      </c>
      <c r="F214" s="21"/>
      <c r="G214" s="34">
        <f>E214+F214</f>
        <v>0</v>
      </c>
      <c r="H214" s="4"/>
    </row>
    <row r="215" spans="2:8" hidden="1" x14ac:dyDescent="0.25">
      <c r="B215" s="15" t="s">
        <v>12</v>
      </c>
      <c r="C215" s="18" t="s">
        <v>213</v>
      </c>
      <c r="D215" s="20">
        <v>500</v>
      </c>
      <c r="E215" s="21">
        <f t="shared" ref="E215:G215" si="90">E216</f>
        <v>0</v>
      </c>
      <c r="F215" s="21">
        <f t="shared" si="90"/>
        <v>0</v>
      </c>
      <c r="G215" s="21">
        <f t="shared" si="90"/>
        <v>0</v>
      </c>
      <c r="H215" s="4"/>
    </row>
    <row r="216" spans="2:8" hidden="1" x14ac:dyDescent="0.25">
      <c r="B216" s="16" t="s">
        <v>11</v>
      </c>
      <c r="C216" s="18" t="s">
        <v>213</v>
      </c>
      <c r="D216" s="20">
        <v>540</v>
      </c>
      <c r="E216" s="21"/>
      <c r="F216" s="21"/>
      <c r="G216" s="34">
        <f>E216+F216</f>
        <v>0</v>
      </c>
      <c r="H216" s="4"/>
    </row>
    <row r="217" spans="2:8" ht="24" hidden="1" x14ac:dyDescent="0.25">
      <c r="B217" s="16" t="s">
        <v>47</v>
      </c>
      <c r="C217" s="18" t="s">
        <v>159</v>
      </c>
      <c r="D217" s="20"/>
      <c r="E217" s="21">
        <f t="shared" ref="E217:F217" si="91">E218+E220</f>
        <v>0</v>
      </c>
      <c r="F217" s="21">
        <f t="shared" si="91"/>
        <v>0</v>
      </c>
      <c r="G217" s="21">
        <f>G218+G220</f>
        <v>0</v>
      </c>
      <c r="H217" s="4"/>
    </row>
    <row r="218" spans="2:8" ht="24" hidden="1" x14ac:dyDescent="0.25">
      <c r="B218" s="16" t="s">
        <v>24</v>
      </c>
      <c r="C218" s="18" t="s">
        <v>159</v>
      </c>
      <c r="D218" s="20">
        <v>200</v>
      </c>
      <c r="E218" s="21">
        <f t="shared" ref="E218:G218" si="92">E219</f>
        <v>0</v>
      </c>
      <c r="F218" s="21">
        <f t="shared" si="92"/>
        <v>0</v>
      </c>
      <c r="G218" s="21">
        <f t="shared" si="92"/>
        <v>0</v>
      </c>
      <c r="H218" s="4"/>
    </row>
    <row r="219" spans="2:8" ht="24" hidden="1" x14ac:dyDescent="0.25">
      <c r="B219" s="16" t="s">
        <v>1</v>
      </c>
      <c r="C219" s="18" t="s">
        <v>159</v>
      </c>
      <c r="D219" s="20">
        <v>240</v>
      </c>
      <c r="E219" s="21">
        <f>24794.1-24794.1</f>
        <v>0</v>
      </c>
      <c r="F219" s="21"/>
      <c r="G219" s="34">
        <f>E219+F219</f>
        <v>0</v>
      </c>
      <c r="H219" s="4"/>
    </row>
    <row r="220" spans="2:8" hidden="1" x14ac:dyDescent="0.25">
      <c r="B220" s="15" t="s">
        <v>12</v>
      </c>
      <c r="C220" s="18" t="s">
        <v>159</v>
      </c>
      <c r="D220" s="20">
        <v>500</v>
      </c>
      <c r="E220" s="21">
        <f t="shared" ref="E220:G220" si="93">E221</f>
        <v>0</v>
      </c>
      <c r="F220" s="21">
        <f t="shared" si="93"/>
        <v>0</v>
      </c>
      <c r="G220" s="21">
        <f t="shared" si="93"/>
        <v>0</v>
      </c>
      <c r="H220" s="4"/>
    </row>
    <row r="221" spans="2:8" hidden="1" x14ac:dyDescent="0.25">
      <c r="B221" s="16" t="s">
        <v>11</v>
      </c>
      <c r="C221" s="18" t="s">
        <v>159</v>
      </c>
      <c r="D221" s="20">
        <v>540</v>
      </c>
      <c r="E221" s="21"/>
      <c r="F221" s="21"/>
      <c r="G221" s="34">
        <f>E221+F221</f>
        <v>0</v>
      </c>
      <c r="H221" s="4"/>
    </row>
    <row r="222" spans="2:8" ht="36" hidden="1" x14ac:dyDescent="0.25">
      <c r="B222" s="15" t="s">
        <v>46</v>
      </c>
      <c r="C222" s="18" t="s">
        <v>160</v>
      </c>
      <c r="D222" s="20"/>
      <c r="E222" s="34">
        <f t="shared" ref="E222:F222" si="94">E223+E225</f>
        <v>0</v>
      </c>
      <c r="F222" s="34">
        <f t="shared" si="94"/>
        <v>0</v>
      </c>
      <c r="G222" s="34">
        <f>G223+G225</f>
        <v>0</v>
      </c>
      <c r="H222" s="4"/>
    </row>
    <row r="223" spans="2:8" ht="24" hidden="1" x14ac:dyDescent="0.25">
      <c r="B223" s="16" t="s">
        <v>24</v>
      </c>
      <c r="C223" s="18" t="s">
        <v>160</v>
      </c>
      <c r="D223" s="20">
        <v>200</v>
      </c>
      <c r="E223" s="34">
        <f t="shared" ref="E223:G223" si="95">E224</f>
        <v>0</v>
      </c>
      <c r="F223" s="34">
        <f t="shared" si="95"/>
        <v>0</v>
      </c>
      <c r="G223" s="34">
        <f t="shared" si="95"/>
        <v>0</v>
      </c>
      <c r="H223" s="4"/>
    </row>
    <row r="224" spans="2:8" ht="24" hidden="1" x14ac:dyDescent="0.25">
      <c r="B224" s="16" t="s">
        <v>1</v>
      </c>
      <c r="C224" s="18" t="s">
        <v>160</v>
      </c>
      <c r="D224" s="20">
        <v>240</v>
      </c>
      <c r="E224" s="34"/>
      <c r="F224" s="21"/>
      <c r="G224" s="34">
        <f>E224+F224</f>
        <v>0</v>
      </c>
      <c r="H224" s="4"/>
    </row>
    <row r="225" spans="2:8" hidden="1" x14ac:dyDescent="0.25">
      <c r="B225" s="15" t="s">
        <v>12</v>
      </c>
      <c r="C225" s="18" t="s">
        <v>160</v>
      </c>
      <c r="D225" s="20">
        <v>500</v>
      </c>
      <c r="E225" s="34">
        <f t="shared" ref="E225:G225" si="96">E226</f>
        <v>0</v>
      </c>
      <c r="F225" s="34">
        <f t="shared" si="96"/>
        <v>0</v>
      </c>
      <c r="G225" s="34">
        <f t="shared" si="96"/>
        <v>0</v>
      </c>
      <c r="H225" s="4"/>
    </row>
    <row r="226" spans="2:8" hidden="1" x14ac:dyDescent="0.25">
      <c r="B226" s="16" t="s">
        <v>11</v>
      </c>
      <c r="C226" s="18" t="s">
        <v>160</v>
      </c>
      <c r="D226" s="20">
        <v>540</v>
      </c>
      <c r="E226" s="34"/>
      <c r="F226" s="21"/>
      <c r="G226" s="34">
        <f>E226+F226</f>
        <v>0</v>
      </c>
      <c r="H226" s="4"/>
    </row>
    <row r="227" spans="2:8" x14ac:dyDescent="0.25">
      <c r="B227" s="16" t="s">
        <v>121</v>
      </c>
      <c r="C227" s="18" t="s">
        <v>246</v>
      </c>
      <c r="D227" s="20"/>
      <c r="E227" s="21">
        <f>E228</f>
        <v>0</v>
      </c>
      <c r="F227" s="21">
        <f t="shared" ref="F227:G227" si="97">F228</f>
        <v>1678</v>
      </c>
      <c r="G227" s="21">
        <f t="shared" si="97"/>
        <v>1678</v>
      </c>
      <c r="H227" s="4"/>
    </row>
    <row r="228" spans="2:8" ht="24" x14ac:dyDescent="0.25">
      <c r="B228" s="16" t="s">
        <v>24</v>
      </c>
      <c r="C228" s="18" t="s">
        <v>246</v>
      </c>
      <c r="D228" s="20">
        <v>200</v>
      </c>
      <c r="E228" s="21">
        <f t="shared" ref="E228:G228" si="98">E229</f>
        <v>0</v>
      </c>
      <c r="F228" s="21">
        <f t="shared" si="98"/>
        <v>1678</v>
      </c>
      <c r="G228" s="21">
        <f t="shared" si="98"/>
        <v>1678</v>
      </c>
      <c r="H228" s="4"/>
    </row>
    <row r="229" spans="2:8" ht="24" x14ac:dyDescent="0.25">
      <c r="B229" s="16" t="s">
        <v>1</v>
      </c>
      <c r="C229" s="18" t="s">
        <v>246</v>
      </c>
      <c r="D229" s="20">
        <v>240</v>
      </c>
      <c r="E229" s="21"/>
      <c r="F229" s="21">
        <v>1678</v>
      </c>
      <c r="G229" s="34">
        <f>E229+F229</f>
        <v>1678</v>
      </c>
      <c r="H229" s="4"/>
    </row>
    <row r="230" spans="2:8" ht="48" x14ac:dyDescent="0.25">
      <c r="B230" s="16" t="s">
        <v>39</v>
      </c>
      <c r="C230" s="18" t="s">
        <v>161</v>
      </c>
      <c r="D230" s="20"/>
      <c r="E230" s="21">
        <f t="shared" ref="E230:F230" si="99">E231+E233</f>
        <v>39670.6</v>
      </c>
      <c r="F230" s="21">
        <f t="shared" si="99"/>
        <v>-167.7</v>
      </c>
      <c r="G230" s="21">
        <f>G231+G233</f>
        <v>39502.9</v>
      </c>
      <c r="H230" s="4"/>
    </row>
    <row r="231" spans="2:8" ht="24" hidden="1" x14ac:dyDescent="0.25">
      <c r="B231" s="16" t="s">
        <v>24</v>
      </c>
      <c r="C231" s="18" t="s">
        <v>161</v>
      </c>
      <c r="D231" s="20">
        <v>200</v>
      </c>
      <c r="E231" s="21">
        <f t="shared" ref="E231:G231" si="100">E232</f>
        <v>0</v>
      </c>
      <c r="F231" s="21">
        <f t="shared" si="100"/>
        <v>0</v>
      </c>
      <c r="G231" s="21">
        <f t="shared" si="100"/>
        <v>0</v>
      </c>
      <c r="H231" s="4"/>
    </row>
    <row r="232" spans="2:8" ht="24" hidden="1" x14ac:dyDescent="0.25">
      <c r="B232" s="16" t="s">
        <v>1</v>
      </c>
      <c r="C232" s="18" t="s">
        <v>161</v>
      </c>
      <c r="D232" s="20">
        <v>240</v>
      </c>
      <c r="E232" s="21">
        <v>0</v>
      </c>
      <c r="F232" s="21"/>
      <c r="G232" s="34">
        <f>E232+F232</f>
        <v>0</v>
      </c>
      <c r="H232" s="4"/>
    </row>
    <row r="233" spans="2:8" x14ac:dyDescent="0.25">
      <c r="B233" s="15" t="s">
        <v>12</v>
      </c>
      <c r="C233" s="18" t="s">
        <v>161</v>
      </c>
      <c r="D233" s="20">
        <v>500</v>
      </c>
      <c r="E233" s="21">
        <f t="shared" ref="E233:G233" si="101">E234</f>
        <v>39670.6</v>
      </c>
      <c r="F233" s="21">
        <f t="shared" si="101"/>
        <v>-167.7</v>
      </c>
      <c r="G233" s="21">
        <f t="shared" si="101"/>
        <v>39502.9</v>
      </c>
      <c r="H233" s="4"/>
    </row>
    <row r="234" spans="2:8" x14ac:dyDescent="0.25">
      <c r="B234" s="16" t="s">
        <v>11</v>
      </c>
      <c r="C234" s="18" t="s">
        <v>161</v>
      </c>
      <c r="D234" s="20">
        <v>540</v>
      </c>
      <c r="E234" s="21">
        <v>39670.6</v>
      </c>
      <c r="F234" s="21">
        <v>-167.7</v>
      </c>
      <c r="G234" s="34">
        <f>E234+F234</f>
        <v>39502.9</v>
      </c>
      <c r="H234" s="4"/>
    </row>
    <row r="235" spans="2:8" ht="48" x14ac:dyDescent="0.25">
      <c r="B235" s="15" t="s">
        <v>163</v>
      </c>
      <c r="C235" s="18" t="s">
        <v>162</v>
      </c>
      <c r="D235" s="20"/>
      <c r="E235" s="34">
        <f t="shared" ref="E235:F235" si="102">E236+E238</f>
        <v>4407.8</v>
      </c>
      <c r="F235" s="34">
        <f t="shared" si="102"/>
        <v>-18.600000000000001</v>
      </c>
      <c r="G235" s="34">
        <f>G236+G238</f>
        <v>4389.2</v>
      </c>
      <c r="H235" s="4"/>
    </row>
    <row r="236" spans="2:8" ht="24" hidden="1" x14ac:dyDescent="0.25">
      <c r="B236" s="16" t="s">
        <v>24</v>
      </c>
      <c r="C236" s="18" t="s">
        <v>162</v>
      </c>
      <c r="D236" s="20">
        <v>200</v>
      </c>
      <c r="E236" s="34">
        <f t="shared" ref="E236:G236" si="103">E237</f>
        <v>0</v>
      </c>
      <c r="F236" s="45">
        <f t="shared" si="103"/>
        <v>0</v>
      </c>
      <c r="G236" s="34">
        <f t="shared" si="103"/>
        <v>0</v>
      </c>
      <c r="H236" s="4"/>
    </row>
    <row r="237" spans="2:8" ht="24" hidden="1" x14ac:dyDescent="0.25">
      <c r="B237" s="16" t="s">
        <v>1</v>
      </c>
      <c r="C237" s="18" t="s">
        <v>162</v>
      </c>
      <c r="D237" s="20">
        <v>240</v>
      </c>
      <c r="E237" s="34">
        <v>0</v>
      </c>
      <c r="F237" s="21"/>
      <c r="G237" s="34">
        <f>E237+F237</f>
        <v>0</v>
      </c>
      <c r="H237" s="4"/>
    </row>
    <row r="238" spans="2:8" x14ac:dyDescent="0.25">
      <c r="B238" s="15" t="s">
        <v>12</v>
      </c>
      <c r="C238" s="18" t="s">
        <v>162</v>
      </c>
      <c r="D238" s="20">
        <v>500</v>
      </c>
      <c r="E238" s="34">
        <f t="shared" ref="E238:G238" si="104">E239</f>
        <v>4407.8</v>
      </c>
      <c r="F238" s="34">
        <f t="shared" si="104"/>
        <v>-18.600000000000001</v>
      </c>
      <c r="G238" s="34">
        <f t="shared" si="104"/>
        <v>4389.2</v>
      </c>
      <c r="H238" s="4"/>
    </row>
    <row r="239" spans="2:8" x14ac:dyDescent="0.25">
      <c r="B239" s="16" t="s">
        <v>11</v>
      </c>
      <c r="C239" s="18" t="s">
        <v>162</v>
      </c>
      <c r="D239" s="20">
        <v>540</v>
      </c>
      <c r="E239" s="34">
        <v>4407.8</v>
      </c>
      <c r="F239" s="21">
        <v>-18.600000000000001</v>
      </c>
      <c r="G239" s="34">
        <f>E239+F239</f>
        <v>4389.2</v>
      </c>
      <c r="H239" s="4"/>
    </row>
    <row r="240" spans="2:8" ht="36" x14ac:dyDescent="0.25">
      <c r="B240" s="16" t="s">
        <v>94</v>
      </c>
      <c r="C240" s="18" t="s">
        <v>164</v>
      </c>
      <c r="D240" s="20"/>
      <c r="E240" s="21">
        <f t="shared" ref="E240" si="105">E241+E243</f>
        <v>2021.2</v>
      </c>
      <c r="F240" s="21">
        <f>F241+F243</f>
        <v>18.600000000000001</v>
      </c>
      <c r="G240" s="21">
        <f>G241+G243</f>
        <v>2039.8</v>
      </c>
      <c r="H240" s="4"/>
    </row>
    <row r="241" spans="2:8" ht="24" x14ac:dyDescent="0.25">
      <c r="B241" s="16" t="s">
        <v>24</v>
      </c>
      <c r="C241" s="18" t="s">
        <v>164</v>
      </c>
      <c r="D241" s="20">
        <v>200</v>
      </c>
      <c r="E241" s="21">
        <f t="shared" ref="E241:G241" si="106">E242</f>
        <v>0</v>
      </c>
      <c r="F241" s="21">
        <f t="shared" si="106"/>
        <v>18.600000000000001</v>
      </c>
      <c r="G241" s="21">
        <f t="shared" si="106"/>
        <v>18.600000000000001</v>
      </c>
      <c r="H241" s="4"/>
    </row>
    <row r="242" spans="2:8" ht="24" x14ac:dyDescent="0.25">
      <c r="B242" s="16" t="s">
        <v>1</v>
      </c>
      <c r="C242" s="18" t="s">
        <v>164</v>
      </c>
      <c r="D242" s="20">
        <v>240</v>
      </c>
      <c r="E242" s="21"/>
      <c r="F242" s="21">
        <v>18.600000000000001</v>
      </c>
      <c r="G242" s="34">
        <f>E242+F242</f>
        <v>18.600000000000001</v>
      </c>
      <c r="H242" s="4"/>
    </row>
    <row r="243" spans="2:8" x14ac:dyDescent="0.25">
      <c r="B243" s="15" t="s">
        <v>12</v>
      </c>
      <c r="C243" s="18" t="s">
        <v>164</v>
      </c>
      <c r="D243" s="20">
        <v>500</v>
      </c>
      <c r="E243" s="34">
        <f t="shared" ref="E243:G243" si="107">E244</f>
        <v>2021.2</v>
      </c>
      <c r="F243" s="34">
        <f t="shared" si="107"/>
        <v>0</v>
      </c>
      <c r="G243" s="34">
        <f t="shared" si="107"/>
        <v>2021.2</v>
      </c>
      <c r="H243" s="4"/>
    </row>
    <row r="244" spans="2:8" x14ac:dyDescent="0.25">
      <c r="B244" s="16" t="s">
        <v>11</v>
      </c>
      <c r="C244" s="18" t="s">
        <v>164</v>
      </c>
      <c r="D244" s="20">
        <v>540</v>
      </c>
      <c r="E244" s="34">
        <v>2021.2</v>
      </c>
      <c r="F244" s="45"/>
      <c r="G244" s="34">
        <f>E244+F244</f>
        <v>2021.2</v>
      </c>
      <c r="H244" s="4"/>
    </row>
    <row r="245" spans="2:8" x14ac:dyDescent="0.25">
      <c r="B245" s="15" t="s">
        <v>56</v>
      </c>
      <c r="C245" s="18" t="s">
        <v>165</v>
      </c>
      <c r="D245" s="20"/>
      <c r="E245" s="34">
        <f t="shared" ref="E245:F245" si="108">E246+E248</f>
        <v>4655</v>
      </c>
      <c r="F245" s="34">
        <f t="shared" si="108"/>
        <v>512.79999999999995</v>
      </c>
      <c r="G245" s="34">
        <f>G246+G248</f>
        <v>5167.8</v>
      </c>
      <c r="H245" s="4"/>
    </row>
    <row r="246" spans="2:8" ht="24" x14ac:dyDescent="0.25">
      <c r="B246" s="16" t="s">
        <v>24</v>
      </c>
      <c r="C246" s="18" t="s">
        <v>165</v>
      </c>
      <c r="D246" s="20">
        <v>200</v>
      </c>
      <c r="E246" s="21">
        <f t="shared" ref="E246:F246" si="109">E247</f>
        <v>4655</v>
      </c>
      <c r="F246" s="21">
        <f t="shared" si="109"/>
        <v>512.79999999999995</v>
      </c>
      <c r="G246" s="21">
        <f>G247</f>
        <v>5167.8</v>
      </c>
      <c r="H246" s="4"/>
    </row>
    <row r="247" spans="2:8" ht="24" x14ac:dyDescent="0.25">
      <c r="B247" s="16" t="s">
        <v>1</v>
      </c>
      <c r="C247" s="18" t="s">
        <v>165</v>
      </c>
      <c r="D247" s="20">
        <v>240</v>
      </c>
      <c r="E247" s="21">
        <v>4655</v>
      </c>
      <c r="F247" s="21">
        <v>512.79999999999995</v>
      </c>
      <c r="G247" s="34">
        <f>E247+F247</f>
        <v>5167.8</v>
      </c>
      <c r="H247" s="4"/>
    </row>
    <row r="248" spans="2:8" hidden="1" x14ac:dyDescent="0.25">
      <c r="B248" s="16" t="s">
        <v>7</v>
      </c>
      <c r="C248" s="18" t="s">
        <v>165</v>
      </c>
      <c r="D248" s="20">
        <v>800</v>
      </c>
      <c r="E248" s="34">
        <f t="shared" ref="E248:F248" si="110">E249</f>
        <v>0</v>
      </c>
      <c r="F248" s="45">
        <f t="shared" si="110"/>
        <v>0</v>
      </c>
      <c r="G248" s="34">
        <f>G249</f>
        <v>0</v>
      </c>
      <c r="H248" s="4"/>
    </row>
    <row r="249" spans="2:8" ht="28.5" hidden="1" customHeight="1" x14ac:dyDescent="0.25">
      <c r="B249" s="16" t="s">
        <v>25</v>
      </c>
      <c r="C249" s="18" t="s">
        <v>165</v>
      </c>
      <c r="D249" s="20">
        <v>810</v>
      </c>
      <c r="E249" s="34">
        <v>0</v>
      </c>
      <c r="F249" s="45"/>
      <c r="G249" s="34">
        <v>0</v>
      </c>
      <c r="H249" s="4"/>
    </row>
    <row r="250" spans="2:8" ht="28.5" hidden="1" customHeight="1" x14ac:dyDescent="0.25">
      <c r="B250" s="15" t="s">
        <v>166</v>
      </c>
      <c r="C250" s="18" t="s">
        <v>167</v>
      </c>
      <c r="D250" s="20"/>
      <c r="E250" s="34">
        <f>E251</f>
        <v>0</v>
      </c>
      <c r="F250" s="34">
        <f t="shared" ref="F250:G250" si="111">F251</f>
        <v>0</v>
      </c>
      <c r="G250" s="34">
        <f t="shared" si="111"/>
        <v>0</v>
      </c>
      <c r="H250" s="4"/>
    </row>
    <row r="251" spans="2:8" ht="26.25" hidden="1" customHeight="1" x14ac:dyDescent="0.25">
      <c r="B251" s="15" t="s">
        <v>56</v>
      </c>
      <c r="C251" s="18" t="s">
        <v>168</v>
      </c>
      <c r="D251" s="20"/>
      <c r="E251" s="34">
        <f t="shared" ref="E251:F251" si="112">E252+E254</f>
        <v>0</v>
      </c>
      <c r="F251" s="34">
        <f t="shared" si="112"/>
        <v>0</v>
      </c>
      <c r="G251" s="34">
        <f>G252+G254</f>
        <v>0</v>
      </c>
      <c r="H251" s="4"/>
    </row>
    <row r="252" spans="2:8" ht="27.75" hidden="1" customHeight="1" x14ac:dyDescent="0.25">
      <c r="B252" s="16" t="s">
        <v>24</v>
      </c>
      <c r="C252" s="18" t="s">
        <v>168</v>
      </c>
      <c r="D252" s="20">
        <v>200</v>
      </c>
      <c r="E252" s="21">
        <f t="shared" ref="E252:F252" si="113">E253</f>
        <v>0</v>
      </c>
      <c r="F252" s="21">
        <f t="shared" si="113"/>
        <v>0</v>
      </c>
      <c r="G252" s="21">
        <f>G253</f>
        <v>0</v>
      </c>
      <c r="H252" s="4"/>
    </row>
    <row r="253" spans="2:8" ht="29.25" hidden="1" customHeight="1" x14ac:dyDescent="0.25">
      <c r="B253" s="16" t="s">
        <v>1</v>
      </c>
      <c r="C253" s="18" t="s">
        <v>168</v>
      </c>
      <c r="D253" s="20">
        <v>240</v>
      </c>
      <c r="E253" s="21"/>
      <c r="F253" s="21"/>
      <c r="G253" s="34">
        <f>E253+F253</f>
        <v>0</v>
      </c>
      <c r="H253" s="4"/>
    </row>
    <row r="254" spans="2:8" ht="23.25" hidden="1" customHeight="1" x14ac:dyDescent="0.25">
      <c r="B254" s="15" t="s">
        <v>12</v>
      </c>
      <c r="C254" s="18" t="s">
        <v>168</v>
      </c>
      <c r="D254" s="20">
        <v>500</v>
      </c>
      <c r="E254" s="34">
        <f t="shared" ref="E254:G254" si="114">E255</f>
        <v>0</v>
      </c>
      <c r="F254" s="34">
        <f t="shared" si="114"/>
        <v>0</v>
      </c>
      <c r="G254" s="34">
        <f t="shared" si="114"/>
        <v>0</v>
      </c>
      <c r="H254" s="4"/>
    </row>
    <row r="255" spans="2:8" ht="29.25" hidden="1" customHeight="1" x14ac:dyDescent="0.25">
      <c r="B255" s="16" t="s">
        <v>11</v>
      </c>
      <c r="C255" s="18" t="s">
        <v>168</v>
      </c>
      <c r="D255" s="20">
        <v>540</v>
      </c>
      <c r="E255" s="34"/>
      <c r="F255" s="45"/>
      <c r="G255" s="34">
        <f>E255+F255</f>
        <v>0</v>
      </c>
      <c r="H255" s="4"/>
    </row>
    <row r="256" spans="2:8" ht="24" x14ac:dyDescent="0.25">
      <c r="B256" s="56" t="s">
        <v>224</v>
      </c>
      <c r="C256" s="52" t="s">
        <v>169</v>
      </c>
      <c r="D256" s="20"/>
      <c r="E256" s="34">
        <f>E257+E265</f>
        <v>29239.899999999998</v>
      </c>
      <c r="F256" s="34">
        <f t="shared" ref="F256:G256" si="115">F257+F265</f>
        <v>2923.7999999999997</v>
      </c>
      <c r="G256" s="34">
        <f t="shared" si="115"/>
        <v>32163.7</v>
      </c>
      <c r="H256" s="4"/>
    </row>
    <row r="257" spans="2:8" ht="24" x14ac:dyDescent="0.25">
      <c r="B257" s="38" t="s">
        <v>171</v>
      </c>
      <c r="C257" s="40" t="s">
        <v>170</v>
      </c>
      <c r="D257" s="20"/>
      <c r="E257" s="34">
        <f t="shared" ref="E257:F258" si="116">E259+E262</f>
        <v>200</v>
      </c>
      <c r="F257" s="34">
        <f t="shared" si="116"/>
        <v>0</v>
      </c>
      <c r="G257" s="34">
        <f>G259+G262</f>
        <v>200</v>
      </c>
      <c r="H257" s="4"/>
    </row>
    <row r="258" spans="2:8" x14ac:dyDescent="0.25">
      <c r="B258" s="38" t="s">
        <v>173</v>
      </c>
      <c r="C258" s="40" t="s">
        <v>172</v>
      </c>
      <c r="D258" s="20"/>
      <c r="E258" s="34">
        <f t="shared" si="116"/>
        <v>200</v>
      </c>
      <c r="F258" s="34">
        <f t="shared" si="116"/>
        <v>0</v>
      </c>
      <c r="G258" s="34">
        <f>G260+G263</f>
        <v>200</v>
      </c>
      <c r="H258" s="4"/>
    </row>
    <row r="259" spans="2:8" ht="24" x14ac:dyDescent="0.25">
      <c r="B259" s="38" t="s">
        <v>175</v>
      </c>
      <c r="C259" s="40" t="s">
        <v>174</v>
      </c>
      <c r="D259" s="20"/>
      <c r="E259" s="34">
        <f t="shared" ref="E259:G260" si="117">E260</f>
        <v>190</v>
      </c>
      <c r="F259" s="34">
        <f t="shared" si="117"/>
        <v>0</v>
      </c>
      <c r="G259" s="34">
        <f t="shared" si="117"/>
        <v>190</v>
      </c>
      <c r="H259" s="4"/>
    </row>
    <row r="260" spans="2:8" ht="24" x14ac:dyDescent="0.25">
      <c r="B260" s="16" t="s">
        <v>24</v>
      </c>
      <c r="C260" s="40" t="s">
        <v>174</v>
      </c>
      <c r="D260" s="20">
        <v>200</v>
      </c>
      <c r="E260" s="34">
        <f t="shared" si="117"/>
        <v>190</v>
      </c>
      <c r="F260" s="34">
        <f t="shared" si="117"/>
        <v>0</v>
      </c>
      <c r="G260" s="34">
        <f t="shared" si="117"/>
        <v>190</v>
      </c>
    </row>
    <row r="261" spans="2:8" ht="24" x14ac:dyDescent="0.25">
      <c r="B261" s="39" t="s">
        <v>1</v>
      </c>
      <c r="C261" s="40" t="s">
        <v>174</v>
      </c>
      <c r="D261" s="62">
        <v>240</v>
      </c>
      <c r="E261" s="34">
        <v>190</v>
      </c>
      <c r="F261" s="34"/>
      <c r="G261" s="34">
        <f>E261+F261</f>
        <v>190</v>
      </c>
      <c r="H261" s="4"/>
    </row>
    <row r="262" spans="2:8" ht="24" x14ac:dyDescent="0.25">
      <c r="B262" s="39" t="s">
        <v>176</v>
      </c>
      <c r="C262" s="41" t="s">
        <v>214</v>
      </c>
      <c r="D262" s="20"/>
      <c r="E262" s="34">
        <f t="shared" ref="E262:G263" si="118">E263</f>
        <v>10</v>
      </c>
      <c r="F262" s="34">
        <f t="shared" si="118"/>
        <v>0</v>
      </c>
      <c r="G262" s="34">
        <f t="shared" si="118"/>
        <v>10</v>
      </c>
      <c r="H262" s="4"/>
    </row>
    <row r="263" spans="2:8" ht="24" x14ac:dyDescent="0.25">
      <c r="B263" s="16" t="s">
        <v>24</v>
      </c>
      <c r="C263" s="41" t="s">
        <v>214</v>
      </c>
      <c r="D263" s="20">
        <v>200</v>
      </c>
      <c r="E263" s="34">
        <f t="shared" si="118"/>
        <v>10</v>
      </c>
      <c r="F263" s="34">
        <f t="shared" si="118"/>
        <v>0</v>
      </c>
      <c r="G263" s="34">
        <f t="shared" si="118"/>
        <v>10</v>
      </c>
    </row>
    <row r="264" spans="2:8" ht="24" x14ac:dyDescent="0.25">
      <c r="B264" s="39" t="s">
        <v>1</v>
      </c>
      <c r="C264" s="41" t="s">
        <v>214</v>
      </c>
      <c r="D264" s="62">
        <v>240</v>
      </c>
      <c r="E264" s="34">
        <v>10</v>
      </c>
      <c r="F264" s="34"/>
      <c r="G264" s="34">
        <f>E264+F264</f>
        <v>10</v>
      </c>
      <c r="H264" s="4"/>
    </row>
    <row r="265" spans="2:8" x14ac:dyDescent="0.25">
      <c r="B265" s="15" t="s">
        <v>178</v>
      </c>
      <c r="C265" s="18" t="s">
        <v>177</v>
      </c>
      <c r="D265" s="20"/>
      <c r="E265" s="34">
        <f>E266</f>
        <v>29039.899999999998</v>
      </c>
      <c r="F265" s="45">
        <f t="shared" ref="F265:G265" si="119">F266</f>
        <v>2923.7999999999997</v>
      </c>
      <c r="G265" s="34">
        <f t="shared" si="119"/>
        <v>31963.7</v>
      </c>
      <c r="H265" s="4"/>
    </row>
    <row r="266" spans="2:8" ht="24" x14ac:dyDescent="0.25">
      <c r="B266" s="15" t="s">
        <v>82</v>
      </c>
      <c r="C266" s="18" t="s">
        <v>179</v>
      </c>
      <c r="D266" s="20"/>
      <c r="E266" s="34">
        <f>E267</f>
        <v>29039.899999999998</v>
      </c>
      <c r="F266" s="45">
        <f t="shared" ref="F266:G266" si="120">F267</f>
        <v>2923.7999999999997</v>
      </c>
      <c r="G266" s="34">
        <f t="shared" si="120"/>
        <v>31963.7</v>
      </c>
      <c r="H266" s="4"/>
    </row>
    <row r="267" spans="2:8" x14ac:dyDescent="0.25">
      <c r="B267" s="15" t="s">
        <v>83</v>
      </c>
      <c r="C267" s="18" t="s">
        <v>180</v>
      </c>
      <c r="D267" s="20"/>
      <c r="E267" s="34">
        <f>E268+E270+E272</f>
        <v>29039.899999999998</v>
      </c>
      <c r="F267" s="45">
        <f t="shared" ref="F267:G267" si="121">F268+F270+F272</f>
        <v>2923.7999999999997</v>
      </c>
      <c r="G267" s="34">
        <f t="shared" si="121"/>
        <v>31963.7</v>
      </c>
      <c r="H267" s="4"/>
    </row>
    <row r="268" spans="2:8" ht="36" x14ac:dyDescent="0.25">
      <c r="B268" s="16" t="s">
        <v>3</v>
      </c>
      <c r="C268" s="18" t="s">
        <v>180</v>
      </c>
      <c r="D268" s="20">
        <v>100</v>
      </c>
      <c r="E268" s="34">
        <f t="shared" ref="E268:F268" si="122">E269</f>
        <v>25083.3</v>
      </c>
      <c r="F268" s="45">
        <f t="shared" si="122"/>
        <v>2512.4</v>
      </c>
      <c r="G268" s="34">
        <f>G269</f>
        <v>27595.7</v>
      </c>
    </row>
    <row r="269" spans="2:8" x14ac:dyDescent="0.25">
      <c r="B269" s="16" t="s">
        <v>26</v>
      </c>
      <c r="C269" s="18" t="s">
        <v>180</v>
      </c>
      <c r="D269" s="20">
        <v>110</v>
      </c>
      <c r="E269" s="34">
        <v>25083.3</v>
      </c>
      <c r="F269" s="45">
        <v>2512.4</v>
      </c>
      <c r="G269" s="34">
        <f>E269+F269</f>
        <v>27595.7</v>
      </c>
      <c r="H269" s="4"/>
    </row>
    <row r="270" spans="2:8" ht="24" x14ac:dyDescent="0.25">
      <c r="B270" s="16" t="s">
        <v>24</v>
      </c>
      <c r="C270" s="18" t="s">
        <v>180</v>
      </c>
      <c r="D270" s="20">
        <v>200</v>
      </c>
      <c r="E270" s="34">
        <f t="shared" ref="E270:F270" si="123">E271</f>
        <v>3654.8</v>
      </c>
      <c r="F270" s="34">
        <f t="shared" si="123"/>
        <v>438.7</v>
      </c>
      <c r="G270" s="34">
        <f>G271</f>
        <v>4093.5</v>
      </c>
      <c r="H270" s="4"/>
    </row>
    <row r="271" spans="2:8" ht="24" x14ac:dyDescent="0.25">
      <c r="B271" s="16" t="s">
        <v>1</v>
      </c>
      <c r="C271" s="18" t="s">
        <v>180</v>
      </c>
      <c r="D271" s="20">
        <v>240</v>
      </c>
      <c r="E271" s="34">
        <v>3654.8</v>
      </c>
      <c r="F271" s="34">
        <v>438.7</v>
      </c>
      <c r="G271" s="34">
        <f>E271+F271</f>
        <v>4093.5</v>
      </c>
      <c r="H271" s="4"/>
    </row>
    <row r="272" spans="2:8" x14ac:dyDescent="0.25">
      <c r="B272" s="16" t="s">
        <v>7</v>
      </c>
      <c r="C272" s="18" t="s">
        <v>180</v>
      </c>
      <c r="D272" s="20">
        <v>800</v>
      </c>
      <c r="E272" s="34">
        <f t="shared" ref="E272:F272" si="124">E273+E274</f>
        <v>301.8</v>
      </c>
      <c r="F272" s="34">
        <f t="shared" si="124"/>
        <v>-27.3</v>
      </c>
      <c r="G272" s="34">
        <f>G273+G274</f>
        <v>274.5</v>
      </c>
      <c r="H272" s="4"/>
    </row>
    <row r="273" spans="2:8" hidden="1" x14ac:dyDescent="0.25">
      <c r="B273" s="16" t="s">
        <v>27</v>
      </c>
      <c r="C273" s="18" t="s">
        <v>180</v>
      </c>
      <c r="D273" s="20">
        <v>830</v>
      </c>
      <c r="E273" s="21"/>
      <c r="F273" s="21"/>
      <c r="G273" s="34">
        <f>E273+F273</f>
        <v>0</v>
      </c>
      <c r="H273" s="4"/>
    </row>
    <row r="274" spans="2:8" x14ac:dyDescent="0.25">
      <c r="B274" s="16" t="s">
        <v>6</v>
      </c>
      <c r="C274" s="18" t="s">
        <v>180</v>
      </c>
      <c r="D274" s="20">
        <v>850</v>
      </c>
      <c r="E274" s="34">
        <v>301.8</v>
      </c>
      <c r="F274" s="34">
        <v>-27.3</v>
      </c>
      <c r="G274" s="34">
        <f>E274+F274</f>
        <v>274.5</v>
      </c>
      <c r="H274" s="4"/>
    </row>
    <row r="275" spans="2:8" ht="24" x14ac:dyDescent="0.25">
      <c r="B275" s="54" t="s">
        <v>182</v>
      </c>
      <c r="C275" s="52" t="s">
        <v>181</v>
      </c>
      <c r="D275" s="20"/>
      <c r="E275" s="34">
        <f t="shared" ref="E275:G277" si="125">E276</f>
        <v>50</v>
      </c>
      <c r="F275" s="34">
        <f t="shared" si="125"/>
        <v>0</v>
      </c>
      <c r="G275" s="34">
        <f t="shared" si="125"/>
        <v>50</v>
      </c>
      <c r="H275" s="4"/>
    </row>
    <row r="276" spans="2:8" x14ac:dyDescent="0.25">
      <c r="B276" s="15" t="s">
        <v>178</v>
      </c>
      <c r="C276" s="18" t="s">
        <v>183</v>
      </c>
      <c r="D276" s="20"/>
      <c r="E276" s="34">
        <f t="shared" si="125"/>
        <v>50</v>
      </c>
      <c r="F276" s="34">
        <f t="shared" si="125"/>
        <v>0</v>
      </c>
      <c r="G276" s="34">
        <f t="shared" si="125"/>
        <v>50</v>
      </c>
      <c r="H276" s="4"/>
    </row>
    <row r="277" spans="2:8" ht="24" x14ac:dyDescent="0.25">
      <c r="B277" s="15" t="s">
        <v>184</v>
      </c>
      <c r="C277" s="18" t="s">
        <v>185</v>
      </c>
      <c r="D277" s="20"/>
      <c r="E277" s="34">
        <f t="shared" si="125"/>
        <v>50</v>
      </c>
      <c r="F277" s="34">
        <f t="shared" si="125"/>
        <v>0</v>
      </c>
      <c r="G277" s="34">
        <f t="shared" si="125"/>
        <v>50</v>
      </c>
      <c r="H277" s="4"/>
    </row>
    <row r="278" spans="2:8" x14ac:dyDescent="0.25">
      <c r="B278" s="15" t="s">
        <v>56</v>
      </c>
      <c r="C278" s="18" t="s">
        <v>186</v>
      </c>
      <c r="D278" s="37"/>
      <c r="E278" s="34">
        <f t="shared" ref="E278:F278" si="126">E279+E281</f>
        <v>50</v>
      </c>
      <c r="F278" s="34">
        <f t="shared" si="126"/>
        <v>0</v>
      </c>
      <c r="G278" s="34">
        <f>G279+G281</f>
        <v>50</v>
      </c>
      <c r="H278" s="4"/>
    </row>
    <row r="279" spans="2:8" ht="36" x14ac:dyDescent="0.25">
      <c r="B279" s="15" t="s">
        <v>3</v>
      </c>
      <c r="C279" s="18" t="s">
        <v>186</v>
      </c>
      <c r="D279" s="20">
        <v>100</v>
      </c>
      <c r="E279" s="34">
        <f t="shared" ref="E279:F279" si="127">E280</f>
        <v>50</v>
      </c>
      <c r="F279" s="34">
        <f t="shared" si="127"/>
        <v>-15.7</v>
      </c>
      <c r="G279" s="34">
        <f>G280</f>
        <v>34.299999999999997</v>
      </c>
    </row>
    <row r="280" spans="2:8" x14ac:dyDescent="0.25">
      <c r="B280" s="16" t="s">
        <v>26</v>
      </c>
      <c r="C280" s="18" t="s">
        <v>186</v>
      </c>
      <c r="D280" s="37">
        <v>110</v>
      </c>
      <c r="E280" s="34">
        <v>50</v>
      </c>
      <c r="F280" s="34">
        <v>-15.7</v>
      </c>
      <c r="G280" s="34">
        <f>E280+F280</f>
        <v>34.299999999999997</v>
      </c>
      <c r="H280" s="4"/>
    </row>
    <row r="281" spans="2:8" ht="24" x14ac:dyDescent="0.25">
      <c r="B281" s="16" t="s">
        <v>24</v>
      </c>
      <c r="C281" s="18" t="s">
        <v>186</v>
      </c>
      <c r="D281" s="20">
        <v>200</v>
      </c>
      <c r="E281" s="34">
        <f t="shared" ref="E281:F281" si="128">E282</f>
        <v>0</v>
      </c>
      <c r="F281" s="34">
        <f t="shared" si="128"/>
        <v>15.7</v>
      </c>
      <c r="G281" s="34">
        <f>G282</f>
        <v>15.7</v>
      </c>
      <c r="H281" s="4"/>
    </row>
    <row r="282" spans="2:8" ht="24" x14ac:dyDescent="0.25">
      <c r="B282" s="16" t="s">
        <v>1</v>
      </c>
      <c r="C282" s="18" t="s">
        <v>186</v>
      </c>
      <c r="D282" s="20">
        <v>240</v>
      </c>
      <c r="E282" s="34"/>
      <c r="F282" s="34">
        <v>15.7</v>
      </c>
      <c r="G282" s="34">
        <f>E282+F282</f>
        <v>15.7</v>
      </c>
      <c r="H282" s="4"/>
    </row>
    <row r="283" spans="2:8" x14ac:dyDescent="0.25">
      <c r="B283" s="54" t="s">
        <v>215</v>
      </c>
      <c r="C283" s="50" t="s">
        <v>187</v>
      </c>
      <c r="D283" s="20"/>
      <c r="E283" s="34">
        <f>E284+E288+E295</f>
        <v>1689.4</v>
      </c>
      <c r="F283" s="34">
        <f t="shared" ref="F283:G283" si="129">F284+F288+F295</f>
        <v>1</v>
      </c>
      <c r="G283" s="34">
        <f t="shared" si="129"/>
        <v>1690.4</v>
      </c>
      <c r="H283" s="4"/>
    </row>
    <row r="284" spans="2:8" ht="24" x14ac:dyDescent="0.25">
      <c r="B284" s="15" t="s">
        <v>34</v>
      </c>
      <c r="C284" s="29" t="s">
        <v>188</v>
      </c>
      <c r="D284" s="20"/>
      <c r="E284" s="34">
        <f t="shared" ref="E284:G286" si="130">E285</f>
        <v>97.5</v>
      </c>
      <c r="F284" s="34">
        <f t="shared" si="130"/>
        <v>0</v>
      </c>
      <c r="G284" s="34">
        <f t="shared" si="130"/>
        <v>97.5</v>
      </c>
      <c r="H284" s="4"/>
    </row>
    <row r="285" spans="2:8" ht="33.75" customHeight="1" x14ac:dyDescent="0.25">
      <c r="B285" s="15" t="s">
        <v>94</v>
      </c>
      <c r="C285" s="29" t="s">
        <v>189</v>
      </c>
      <c r="D285" s="20"/>
      <c r="E285" s="34">
        <f t="shared" si="130"/>
        <v>97.5</v>
      </c>
      <c r="F285" s="34">
        <f t="shared" si="130"/>
        <v>0</v>
      </c>
      <c r="G285" s="34">
        <f t="shared" si="130"/>
        <v>97.5</v>
      </c>
      <c r="H285" s="4"/>
    </row>
    <row r="286" spans="2:8" x14ac:dyDescent="0.25">
      <c r="B286" s="15" t="s">
        <v>12</v>
      </c>
      <c r="C286" s="29" t="s">
        <v>189</v>
      </c>
      <c r="D286" s="20">
        <v>500</v>
      </c>
      <c r="E286" s="34">
        <f t="shared" si="130"/>
        <v>97.5</v>
      </c>
      <c r="F286" s="34">
        <f t="shared" si="130"/>
        <v>0</v>
      </c>
      <c r="G286" s="34">
        <f t="shared" si="130"/>
        <v>97.5</v>
      </c>
      <c r="H286" s="4"/>
    </row>
    <row r="287" spans="2:8" x14ac:dyDescent="0.25">
      <c r="B287" s="16" t="s">
        <v>11</v>
      </c>
      <c r="C287" s="29" t="s">
        <v>189</v>
      </c>
      <c r="D287" s="20">
        <v>540</v>
      </c>
      <c r="E287" s="34">
        <v>97.5</v>
      </c>
      <c r="F287" s="34"/>
      <c r="G287" s="34">
        <f>E287+F287</f>
        <v>97.5</v>
      </c>
      <c r="H287" s="4"/>
    </row>
    <row r="288" spans="2:8" ht="24" x14ac:dyDescent="0.25">
      <c r="B288" s="16" t="s">
        <v>191</v>
      </c>
      <c r="C288" s="29" t="s">
        <v>190</v>
      </c>
      <c r="D288" s="20"/>
      <c r="E288" s="34">
        <f>E289+E292</f>
        <v>0</v>
      </c>
      <c r="F288" s="34"/>
      <c r="G288" s="34"/>
      <c r="H288" s="4"/>
    </row>
    <row r="289" spans="1:8" hidden="1" x14ac:dyDescent="0.25">
      <c r="B289" s="15" t="s">
        <v>193</v>
      </c>
      <c r="C289" s="18" t="s">
        <v>192</v>
      </c>
      <c r="D289" s="20"/>
      <c r="E289" s="21">
        <v>0</v>
      </c>
      <c r="F289" s="21">
        <v>0</v>
      </c>
      <c r="G289" s="21">
        <v>0</v>
      </c>
    </row>
    <row r="290" spans="1:8" hidden="1" x14ac:dyDescent="0.25">
      <c r="B290" s="27" t="s">
        <v>7</v>
      </c>
      <c r="C290" s="18" t="s">
        <v>192</v>
      </c>
      <c r="D290" s="20">
        <v>800</v>
      </c>
      <c r="E290" s="21">
        <v>0</v>
      </c>
      <c r="F290" s="21">
        <v>0</v>
      </c>
      <c r="G290" s="21">
        <v>0</v>
      </c>
    </row>
    <row r="291" spans="1:8" hidden="1" x14ac:dyDescent="0.25">
      <c r="B291" s="16" t="s">
        <v>16</v>
      </c>
      <c r="C291" s="18" t="s">
        <v>192</v>
      </c>
      <c r="D291" s="20">
        <v>870</v>
      </c>
      <c r="E291" s="21">
        <v>0</v>
      </c>
      <c r="F291" s="21"/>
      <c r="G291" s="34">
        <f>E291+F291</f>
        <v>0</v>
      </c>
    </row>
    <row r="292" spans="1:8" ht="17.45" hidden="1" customHeight="1" x14ac:dyDescent="0.25">
      <c r="B292" s="15" t="s">
        <v>194</v>
      </c>
      <c r="C292" s="29" t="s">
        <v>195</v>
      </c>
      <c r="D292" s="20"/>
      <c r="E292" s="34">
        <f t="shared" ref="E292:G293" si="131">E293</f>
        <v>0</v>
      </c>
      <c r="F292" s="34">
        <f t="shared" si="131"/>
        <v>0</v>
      </c>
      <c r="G292" s="34">
        <f t="shared" si="131"/>
        <v>0</v>
      </c>
      <c r="H292" s="4"/>
    </row>
    <row r="293" spans="1:8" hidden="1" x14ac:dyDescent="0.25">
      <c r="B293" s="15" t="s">
        <v>7</v>
      </c>
      <c r="C293" s="29" t="s">
        <v>195</v>
      </c>
      <c r="D293" s="20">
        <v>800</v>
      </c>
      <c r="E293" s="34">
        <f t="shared" si="131"/>
        <v>0</v>
      </c>
      <c r="F293" s="34">
        <f t="shared" si="131"/>
        <v>0</v>
      </c>
      <c r="G293" s="34">
        <f t="shared" si="131"/>
        <v>0</v>
      </c>
      <c r="H293" s="4"/>
    </row>
    <row r="294" spans="1:8" hidden="1" x14ac:dyDescent="0.25">
      <c r="B294" s="16" t="s">
        <v>41</v>
      </c>
      <c r="C294" s="29" t="s">
        <v>195</v>
      </c>
      <c r="D294" s="20">
        <v>880</v>
      </c>
      <c r="E294" s="34">
        <v>0</v>
      </c>
      <c r="F294" s="34"/>
      <c r="G294" s="34">
        <f>E294+F294</f>
        <v>0</v>
      </c>
      <c r="H294" s="4"/>
    </row>
    <row r="295" spans="1:8" ht="36" x14ac:dyDescent="0.25">
      <c r="B295" s="15" t="s">
        <v>198</v>
      </c>
      <c r="C295" s="29" t="s">
        <v>197</v>
      </c>
      <c r="D295" s="20"/>
      <c r="E295" s="34">
        <f t="shared" ref="E295:F295" si="132">E296</f>
        <v>1591.9</v>
      </c>
      <c r="F295" s="34">
        <f t="shared" si="132"/>
        <v>1</v>
      </c>
      <c r="G295" s="34">
        <f>G296</f>
        <v>1592.9</v>
      </c>
      <c r="H295" s="4"/>
    </row>
    <row r="296" spans="1:8" ht="24" x14ac:dyDescent="0.25">
      <c r="B296" s="15" t="s">
        <v>200</v>
      </c>
      <c r="C296" s="29" t="s">
        <v>199</v>
      </c>
      <c r="D296" s="20"/>
      <c r="E296" s="34">
        <f t="shared" ref="E296:F296" si="133">E297+E299</f>
        <v>1591.9</v>
      </c>
      <c r="F296" s="34">
        <f t="shared" si="133"/>
        <v>1</v>
      </c>
      <c r="G296" s="34">
        <f>G297+G299</f>
        <v>1592.9</v>
      </c>
      <c r="H296" s="4"/>
    </row>
    <row r="297" spans="1:8" ht="36" x14ac:dyDescent="0.25">
      <c r="B297" s="16" t="s">
        <v>3</v>
      </c>
      <c r="C297" s="29" t="s">
        <v>199</v>
      </c>
      <c r="D297" s="20">
        <v>100</v>
      </c>
      <c r="E297" s="34">
        <f t="shared" ref="E297:F297" si="134">E298</f>
        <v>1306.9000000000001</v>
      </c>
      <c r="F297" s="34">
        <f t="shared" si="134"/>
        <v>-100.6</v>
      </c>
      <c r="G297" s="34">
        <f>G298</f>
        <v>1206.3000000000002</v>
      </c>
      <c r="H297" s="4"/>
    </row>
    <row r="298" spans="1:8" x14ac:dyDescent="0.25">
      <c r="B298" s="16" t="s">
        <v>2</v>
      </c>
      <c r="C298" s="29" t="s">
        <v>199</v>
      </c>
      <c r="D298" s="20">
        <v>120</v>
      </c>
      <c r="E298" s="34">
        <v>1306.9000000000001</v>
      </c>
      <c r="F298" s="34">
        <v>-100.6</v>
      </c>
      <c r="G298" s="34">
        <f>E298+F298</f>
        <v>1206.3000000000002</v>
      </c>
      <c r="H298" s="4"/>
    </row>
    <row r="299" spans="1:8" ht="24" x14ac:dyDescent="0.25">
      <c r="B299" s="16" t="s">
        <v>24</v>
      </c>
      <c r="C299" s="29" t="s">
        <v>199</v>
      </c>
      <c r="D299" s="20">
        <v>200</v>
      </c>
      <c r="E299" s="34">
        <f t="shared" ref="E299:F299" si="135">E300</f>
        <v>285</v>
      </c>
      <c r="F299" s="34">
        <f t="shared" si="135"/>
        <v>101.6</v>
      </c>
      <c r="G299" s="34">
        <f>G300</f>
        <v>386.6</v>
      </c>
      <c r="H299" s="4"/>
    </row>
    <row r="300" spans="1:8" ht="24" x14ac:dyDescent="0.25">
      <c r="B300" s="16" t="s">
        <v>1</v>
      </c>
      <c r="C300" s="29" t="s">
        <v>199</v>
      </c>
      <c r="D300" s="20">
        <v>240</v>
      </c>
      <c r="E300" s="34">
        <v>285</v>
      </c>
      <c r="F300" s="34">
        <v>101.6</v>
      </c>
      <c r="G300" s="34">
        <f>E300+F300</f>
        <v>386.6</v>
      </c>
      <c r="H300" s="4"/>
    </row>
    <row r="301" spans="1:8" x14ac:dyDescent="0.25">
      <c r="B301" s="30" t="s">
        <v>0</v>
      </c>
      <c r="C301" s="18"/>
      <c r="D301" s="44">
        <v>1</v>
      </c>
      <c r="E301" s="35">
        <f>E19+E43+E57+E99+E120+E145+E165+E177+E199+E205+E256+E275+E283</f>
        <v>262824.80000000005</v>
      </c>
      <c r="F301" s="35">
        <f>F19+F43+F57+F99+F120+F145+F165+F177+F199+F205+F256+F275+F283</f>
        <v>16257.2</v>
      </c>
      <c r="G301" s="35">
        <f>G19+G43+G57+G99+G120+G145+G165+G177+G199+G205+G256+G275+G283</f>
        <v>279082.00000000006</v>
      </c>
      <c r="H301" s="4"/>
    </row>
    <row r="302" spans="1:8" x14ac:dyDescent="0.25">
      <c r="E302" s="64">
        <v>218475.3</v>
      </c>
      <c r="F302" s="64"/>
      <c r="G302" s="64"/>
      <c r="H302" s="58"/>
    </row>
    <row r="303" spans="1:8" x14ac:dyDescent="0.25">
      <c r="A303" s="59"/>
      <c r="B303" s="58"/>
      <c r="C303" s="60"/>
      <c r="D303" s="61"/>
      <c r="E303" s="65">
        <v>16509</v>
      </c>
      <c r="F303" s="64"/>
      <c r="G303" s="64"/>
    </row>
    <row r="304" spans="1:8" x14ac:dyDescent="0.25">
      <c r="A304" s="59"/>
      <c r="B304" s="58"/>
      <c r="C304" s="60"/>
      <c r="D304" s="61"/>
      <c r="E304" s="65"/>
      <c r="F304" s="64"/>
      <c r="G304" s="65">
        <f>G301-G303</f>
        <v>279082.00000000006</v>
      </c>
    </row>
    <row r="305" spans="1:6" x14ac:dyDescent="0.25">
      <c r="A305" s="67"/>
      <c r="E305" s="64">
        <v>262824.8</v>
      </c>
      <c r="F305" s="64">
        <v>15257.2</v>
      </c>
    </row>
    <row r="306" spans="1:6" x14ac:dyDescent="0.25">
      <c r="A306" s="67"/>
      <c r="F306" s="2"/>
    </row>
  </sheetData>
  <autoFilter ref="A18:G304">
    <filterColumn colId="6">
      <filters blank="1">
        <filter val="1 206,3"/>
        <filter val="1 340,5"/>
        <filter val="1 356,6"/>
        <filter val="1 592,9"/>
        <filter val="1 678,0"/>
        <filter val="1 690,4"/>
        <filter val="10,0"/>
        <filter val="125,0"/>
        <filter val="130,2"/>
        <filter val="134,5"/>
        <filter val="15,7"/>
        <filter val="150,7"/>
        <filter val="158,0"/>
        <filter val="16 457,2"/>
        <filter val="178,4"/>
        <filter val="18 577,2"/>
        <filter val="18,0"/>
        <filter val="18,6"/>
        <filter val="19,8"/>
        <filter val="190,0"/>
        <filter val="2 021,2"/>
        <filter val="2 039,8"/>
        <filter val="2 656,3"/>
        <filter val="2 730,6"/>
        <filter val="2,0"/>
        <filter val="20,0"/>
        <filter val="200,0"/>
        <filter val="202,0"/>
        <filter val="25,0"/>
        <filter val="252,0"/>
        <filter val="26 536,4"/>
        <filter val="27 595,7"/>
        <filter val="27 657,1"/>
        <filter val="274,5"/>
        <filter val="279 082,0"/>
        <filter val="29 102,4"/>
        <filter val="29 435,4"/>
        <filter val="29 455,2"/>
        <filter val="3 342,0"/>
        <filter val="300,0"/>
        <filter val="31 963,7"/>
        <filter val="32 163,7"/>
        <filter val="32,0"/>
        <filter val="322,0"/>
        <filter val="333,0"/>
        <filter val="34,3"/>
        <filter val="35 381,2"/>
        <filter val="35 553,7"/>
        <filter val="37 519,5"/>
        <filter val="378,4"/>
        <filter val="38 668,0"/>
        <filter val="38,0"/>
        <filter val="386,6"/>
        <filter val="39 183,9"/>
        <filter val="39 502,9"/>
        <filter val="4 093,5"/>
        <filter val="4 302,3"/>
        <filter val="4 389,2"/>
        <filter val="40 175,8"/>
        <filter val="43 022,7"/>
        <filter val="43 572,7"/>
        <filter val="5 167,8"/>
        <filter val="5 170,0"/>
        <filter val="5 726,8"/>
        <filter val="5,0"/>
        <filter val="50,0"/>
        <filter val="50,4"/>
        <filter val="504,0"/>
        <filter val="52 777,7"/>
        <filter val="52,4"/>
        <filter val="540,5"/>
        <filter val="55 508,3"/>
        <filter val="550,0"/>
        <filter val="57 112,3"/>
        <filter val="6,7"/>
        <filter val="670,7"/>
        <filter val="677,4"/>
        <filter val="70,0"/>
        <filter val="800,0"/>
        <filter val="820,7"/>
        <filter val="83 938,0"/>
        <filter val="929,2"/>
        <filter val="97,5"/>
        <filter val="977,8"/>
      </filters>
    </filterColumn>
  </autoFilter>
  <mergeCells count="1">
    <mergeCell ref="B15:G15"/>
  </mergeCells>
  <pageMargins left="0.39370078740157483" right="0.19685039370078741" top="0.39370078740157483" bottom="0.19685039370078741" header="0.19685039370078741" footer="0.19685039370078741"/>
  <pageSetup paperSize="9" scale="86" fitToHeight="0" orientation="portrait" r:id="rId1"/>
  <headerFooter alignWithMargins="0"/>
  <ignoredErrors>
    <ignoredError sqref="E10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муниципальные прогр.2024</vt:lpstr>
      <vt:lpstr>'5 муниципальные прогр.2024'!Область_печати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2024-04-16T06:10:34Z</cp:lastPrinted>
  <dcterms:created xsi:type="dcterms:W3CDTF">2014-09-22T11:17:11Z</dcterms:created>
  <dcterms:modified xsi:type="dcterms:W3CDTF">2024-12-03T06:06:30Z</dcterms:modified>
</cp:coreProperties>
</file>